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ov\OneDrive\Počítač\JEDALEN UCTO\2 FAKTURY ZA POTRAVINY\"/>
    </mc:Choice>
  </mc:AlternateContent>
  <xr:revisionPtr revIDLastSave="0" documentId="13_ncr:1_{7CD110CD-C238-411B-B65A-A5C7D733BD51}" xr6:coauthVersionLast="47" xr6:coauthVersionMax="47" xr10:uidLastSave="{00000000-0000-0000-0000-000000000000}"/>
  <bookViews>
    <workbookView xWindow="-120" yWindow="-120" windowWidth="20730" windowHeight="11160" tabRatio="680" firstSheet="1" activeTab="11" xr2:uid="{00000000-000D-0000-FFFF-FFFF00000000}"/>
  </bookViews>
  <sheets>
    <sheet name="Januar" sheetId="1" r:id="rId1"/>
    <sheet name="Februa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12" r:id="rId8"/>
    <sheet name="September" sheetId="8" r:id="rId9"/>
    <sheet name="Oktober" sheetId="9" r:id="rId10"/>
    <sheet name="November" sheetId="10" r:id="rId11"/>
    <sheet name="December" sheetId="11" r:id="rId12"/>
  </sheets>
  <definedNames>
    <definedName name="_xlnm.Print_Area" localSheetId="1">Februar!$A$1:$J$18</definedName>
    <definedName name="_xlnm.Print_Area" localSheetId="5">Jún!$A$1:$J$15</definedName>
    <definedName name="_xlnm.Print_Area" localSheetId="2">Marec!$A$1:$J$19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0" l="1"/>
  <c r="I13" i="11"/>
  <c r="I14" i="8"/>
  <c r="I14" i="7"/>
  <c r="I14" i="4" l="1"/>
  <c r="I14" i="3" l="1"/>
  <c r="I14" i="2" l="1"/>
  <c r="J17" i="8" l="1"/>
  <c r="I19" i="8"/>
  <c r="I12" i="8"/>
  <c r="I15" i="8" s="1"/>
  <c r="J17" i="12"/>
  <c r="I12" i="12"/>
  <c r="I15" i="12" s="1"/>
  <c r="J17" i="7"/>
  <c r="I19" i="7"/>
  <c r="I14" i="12" s="1"/>
  <c r="I19" i="12" s="1"/>
  <c r="I12" i="7"/>
  <c r="I15" i="7" s="1"/>
  <c r="J17" i="6"/>
  <c r="I12" i="6"/>
  <c r="I15" i="6" s="1"/>
  <c r="J17" i="5"/>
  <c r="I12" i="5"/>
  <c r="I15" i="5" s="1"/>
  <c r="J17" i="4"/>
  <c r="I12" i="4"/>
  <c r="I15" i="4" s="1"/>
  <c r="J17" i="3"/>
  <c r="I19" i="3"/>
  <c r="I12" i="3"/>
  <c r="I15" i="3" s="1"/>
  <c r="J17" i="2"/>
  <c r="I19" i="2"/>
  <c r="I12" i="2"/>
  <c r="I15" i="2" s="1"/>
  <c r="J18" i="1"/>
  <c r="I13" i="1"/>
  <c r="I16" i="1" s="1"/>
  <c r="I16" i="4" l="1"/>
  <c r="I19" i="4"/>
  <c r="I14" i="5" s="1"/>
  <c r="I19" i="5" s="1"/>
  <c r="I14" i="6" s="1"/>
  <c r="I19" i="6" s="1"/>
  <c r="F16" i="1"/>
  <c r="F3" i="2" s="1"/>
  <c r="I16" i="8"/>
  <c r="I16" i="12"/>
  <c r="I16" i="7"/>
  <c r="I16" i="3"/>
  <c r="I16" i="2"/>
  <c r="I16" i="5" l="1"/>
  <c r="I16" i="6"/>
  <c r="I16" i="11"/>
  <c r="I15" i="11"/>
  <c r="I20" i="11" s="1"/>
  <c r="I15" i="1"/>
  <c r="I16" i="10"/>
  <c r="I20" i="1" l="1"/>
  <c r="I17" i="1"/>
  <c r="I17" i="11"/>
  <c r="I20" i="9"/>
  <c r="J18" i="9"/>
  <c r="I18" i="9"/>
  <c r="I15" i="10" s="1"/>
  <c r="I17" i="10" s="1"/>
  <c r="I13" i="9"/>
  <c r="I16" i="9" s="1"/>
  <c r="F15" i="2" l="1"/>
  <c r="F3" i="3" s="1"/>
  <c r="F15" i="3" s="1"/>
  <c r="F3" i="4" s="1"/>
  <c r="F15" i="4" s="1"/>
  <c r="F3" i="5" s="1"/>
  <c r="F15" i="5" s="1"/>
  <c r="F3" i="6" s="1"/>
  <c r="F15" i="6" s="1"/>
  <c r="F3" i="7" s="1"/>
  <c r="F15" i="7" s="1"/>
  <c r="F3" i="12" s="1"/>
  <c r="F15" i="12" l="1"/>
  <c r="F3" i="8" s="1"/>
  <c r="F15" i="8" s="1"/>
  <c r="F3" i="9" s="1"/>
  <c r="F16" i="9" s="1"/>
  <c r="F3" i="10" s="1"/>
  <c r="F16" i="10" s="1"/>
  <c r="F3" i="11" s="1"/>
  <c r="F16" i="11" s="1"/>
</calcChain>
</file>

<file path=xl/sharedStrings.xml><?xml version="1.0" encoding="utf-8"?>
<sst xmlns="http://schemas.openxmlformats.org/spreadsheetml/2006/main" count="458" uniqueCount="117">
  <si>
    <t>č. faktúry</t>
  </si>
  <si>
    <t>suma v  €</t>
  </si>
  <si>
    <t>Faktúry spolu:</t>
  </si>
  <si>
    <t>por. č.</t>
  </si>
  <si>
    <t>Názov dodávateľa</t>
  </si>
  <si>
    <t>Dat. vyst.</t>
  </si>
  <si>
    <t>Dat. Prijatia</t>
  </si>
  <si>
    <t>Adresa dodávateľa</t>
  </si>
  <si>
    <t>IČO</t>
  </si>
  <si>
    <t>Dat. Úhrady</t>
  </si>
  <si>
    <t>predmet dodania</t>
  </si>
  <si>
    <t xml:space="preserve">Nákup potravín za mesiac v €:      </t>
  </si>
  <si>
    <t>Došlé faktúry</t>
  </si>
  <si>
    <t>uhradené faktúry k poslednému v mesiaci</t>
  </si>
  <si>
    <t>záväzky k poslednému v mesiaci</t>
  </si>
  <si>
    <t xml:space="preserve">Spotreba potravín za daný mesiac v €:      </t>
  </si>
  <si>
    <t xml:space="preserve">Konečná zásoba potravín k poslednému dňu v mesiaci:    </t>
  </si>
  <si>
    <t>sa rovná príjemky</t>
  </si>
  <si>
    <t xml:space="preserve">Počiatočná zásoba potravín k 1 dňu v mesiaci v EUR   </t>
  </si>
  <si>
    <t>CBA</t>
  </si>
  <si>
    <t xml:space="preserve">Vo Svätom Jure, dňa:    </t>
  </si>
  <si>
    <t>neuhradené faktúry k 1.</t>
  </si>
  <si>
    <t>Počiatočný stav záväzkov k 1.</t>
  </si>
  <si>
    <t xml:space="preserve">Vo Svätom Jure, dňa: </t>
  </si>
  <si>
    <t xml:space="preserve">Spotreba potravín (Výdaj) za daný mesiac v €:      </t>
  </si>
  <si>
    <t>oprava skladu vykonaná soft.firmou</t>
  </si>
  <si>
    <t>Počiatočný stav záväzkov k 1.10.</t>
  </si>
  <si>
    <t>potraviny</t>
  </si>
  <si>
    <t>CBA Market s.r.o.</t>
  </si>
  <si>
    <t>Osloboditeľov 8, 97701 Brezno</t>
  </si>
  <si>
    <t xml:space="preserve"> CBA Market s.r.o.</t>
  </si>
  <si>
    <t>5012300019</t>
  </si>
  <si>
    <t>Košická 49, Bratislava 821 08</t>
  </si>
  <si>
    <t>knedle</t>
  </si>
  <si>
    <t xml:space="preserve">BIG stravovanie </t>
  </si>
  <si>
    <t>Osloboditeľov 8, Brezno 97 701</t>
  </si>
  <si>
    <t>neuhradené faktúry k 30.10.</t>
  </si>
  <si>
    <t>CBA Market</t>
  </si>
  <si>
    <t>január 2022</t>
  </si>
  <si>
    <t>Celkový prehľad o pohybe a stave zásob potravín za mesiac február 2022</t>
  </si>
  <si>
    <t>Celkový prehľad o pohybe a stave zásob potravín za mesiac  marec 2022</t>
  </si>
  <si>
    <t>Celkový prehľad o pohybe a stave zásob potravín za mesiac  apríl 2022</t>
  </si>
  <si>
    <t>Celkový prehľad o pohybe a stave zásob potravín za mesiac  máj 2022</t>
  </si>
  <si>
    <t>Celkový prehľad o pohybe a stave zásob potravín za mesiac  jún 2022</t>
  </si>
  <si>
    <t>Celkový prehľad o pohybe a stave zásob potravín za mesiac  júl 2022</t>
  </si>
  <si>
    <t>Celkový prehľad o pohybe a stave zásob potravín za mesiac  august 2022</t>
  </si>
  <si>
    <t>Celkový prehľad o pohybe a stave zásob potravín za mesiac  september  2022</t>
  </si>
  <si>
    <t>Celkový prehľad o pohybe a stave zásob potravín za mesiac  október 2022</t>
  </si>
  <si>
    <t>Celkový prehľad o pohybe a stave zásob potravín za mesiac  november 2022</t>
  </si>
  <si>
    <t>Celkový prehľad o pohybe a stave zásob potravín za mesiac  december 2022</t>
  </si>
  <si>
    <t>20220050</t>
  </si>
  <si>
    <t>5022300001</t>
  </si>
  <si>
    <t>5022300002</t>
  </si>
  <si>
    <t>20220104</t>
  </si>
  <si>
    <t>BIG stravovanie s.r.o.</t>
  </si>
  <si>
    <t>5022300005</t>
  </si>
  <si>
    <t>20220190</t>
  </si>
  <si>
    <t>5022300006</t>
  </si>
  <si>
    <t>20220267</t>
  </si>
  <si>
    <t>Košická 49, Bratislava  821 08</t>
  </si>
  <si>
    <t>20220238</t>
  </si>
  <si>
    <t>buchty</t>
  </si>
  <si>
    <t>5022300009</t>
  </si>
  <si>
    <t>poraviny</t>
  </si>
  <si>
    <t>2220710001</t>
  </si>
  <si>
    <t>TERNO real estate</t>
  </si>
  <si>
    <t>Bratská 3, Bratislava 58101</t>
  </si>
  <si>
    <t>20220346</t>
  </si>
  <si>
    <t>BIG stravovanie</t>
  </si>
  <si>
    <t>7,4.2022</t>
  </si>
  <si>
    <t>2220710006</t>
  </si>
  <si>
    <t>2220710004</t>
  </si>
  <si>
    <t>Terno real estate</t>
  </si>
  <si>
    <t>Bratská 3, Bratislava 851 01</t>
  </si>
  <si>
    <t>2220710008</t>
  </si>
  <si>
    <t>39.4.2022</t>
  </si>
  <si>
    <t>20220480</t>
  </si>
  <si>
    <t>Big stravovanie s.r.o  Košická 49, Bratislava 821 08</t>
  </si>
  <si>
    <t>12,5.2022</t>
  </si>
  <si>
    <t>2220710010</t>
  </si>
  <si>
    <t>18,5.2022</t>
  </si>
  <si>
    <t>20220543</t>
  </si>
  <si>
    <t>2220710013</t>
  </si>
  <si>
    <t>2220710022</t>
  </si>
  <si>
    <t>Bratská 3, Bratislava 85101</t>
  </si>
  <si>
    <t>2220710026</t>
  </si>
  <si>
    <t>Vo Svätom Jure, dňa:    29.7.2022</t>
  </si>
  <si>
    <t>2220710037</t>
  </si>
  <si>
    <t>Bratská 3, Bratislava 85 101</t>
  </si>
  <si>
    <t>2220710053</t>
  </si>
  <si>
    <t>50020188  potraviny</t>
  </si>
  <si>
    <t>2220710073</t>
  </si>
  <si>
    <t>20220932</t>
  </si>
  <si>
    <t>46949461  knedla</t>
  </si>
  <si>
    <t>21,9.2022</t>
  </si>
  <si>
    <t>2220710092</t>
  </si>
  <si>
    <t>20221091</t>
  </si>
  <si>
    <t>knedľa</t>
  </si>
  <si>
    <t>2220710112</t>
  </si>
  <si>
    <t>20221124</t>
  </si>
  <si>
    <t>buchty na pare</t>
  </si>
  <si>
    <t>2220710128</t>
  </si>
  <si>
    <t>20221176</t>
  </si>
  <si>
    <t>TERNO real estat     Bratská 3, Bratislava 85101</t>
  </si>
  <si>
    <t xml:space="preserve">potraviny </t>
  </si>
  <si>
    <t>2220710147</t>
  </si>
  <si>
    <t>2206000509</t>
  </si>
  <si>
    <t>20221264</t>
  </si>
  <si>
    <t>2220710159</t>
  </si>
  <si>
    <t xml:space="preserve">Terno real estate </t>
  </si>
  <si>
    <t>22207101</t>
  </si>
  <si>
    <t>Terno real estate   Bratská 3, Bratislava 85 101</t>
  </si>
  <si>
    <t>2206000542</t>
  </si>
  <si>
    <t>2220710169</t>
  </si>
  <si>
    <t>21,12.2022</t>
  </si>
  <si>
    <t>20221281</t>
  </si>
  <si>
    <t>2206000552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</si>
</sst>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3" borderId="0" xfId="0" applyFont="1" applyFill="1"/>
    <xf numFmtId="14" fontId="1" fillId="0" borderId="0" xfId="0" applyNumberFormat="1" applyFont="1"/>
    <xf numFmtId="49" fontId="0" fillId="0" borderId="0" xfId="0" applyNumberFormat="1"/>
    <xf numFmtId="4" fontId="1" fillId="2" borderId="1" xfId="0" applyNumberFormat="1" applyFont="1" applyFill="1" applyBorder="1"/>
    <xf numFmtId="4" fontId="1" fillId="2" borderId="0" xfId="0" applyNumberFormat="1" applyFont="1" applyFill="1"/>
    <xf numFmtId="4" fontId="2" fillId="0" borderId="0" xfId="0" applyNumberFormat="1" applyFont="1"/>
    <xf numFmtId="0" fontId="0" fillId="4" borderId="0" xfId="0" applyFill="1"/>
    <xf numFmtId="0" fontId="1" fillId="4" borderId="0" xfId="0" applyFont="1" applyFill="1"/>
    <xf numFmtId="0" fontId="3" fillId="0" borderId="0" xfId="0" applyFont="1"/>
    <xf numFmtId="49" fontId="0" fillId="0" borderId="1" xfId="0" applyNumberFormat="1" applyBorder="1" applyAlignment="1">
      <alignment horizontal="left"/>
    </xf>
    <xf numFmtId="0" fontId="0" fillId="0" borderId="1" xfId="0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F18" sqref="F18"/>
    </sheetView>
  </sheetViews>
  <sheetFormatPr defaultRowHeight="15" x14ac:dyDescent="0.25"/>
  <cols>
    <col min="1" max="1" width="6.28515625" customWidth="1"/>
    <col min="2" max="2" width="11.85546875" customWidth="1"/>
    <col min="3" max="3" width="9.85546875" bestFit="1" customWidth="1"/>
    <col min="4" max="4" width="10.85546875" customWidth="1"/>
    <col min="5" max="5" width="16.140625" customWidth="1"/>
    <col min="6" max="6" width="35.7109375" customWidth="1"/>
    <col min="7" max="7" width="11.5703125" customWidth="1"/>
    <col min="8" max="8" width="16.5703125" customWidth="1"/>
    <col min="9" max="9" width="20.5703125" customWidth="1"/>
    <col min="10" max="10" width="15.5703125" bestFit="1" customWidth="1"/>
  </cols>
  <sheetData>
    <row r="1" spans="1:10" x14ac:dyDescent="0.25">
      <c r="A1" s="21" t="s">
        <v>38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 s="25">
        <v>1060.44</v>
      </c>
      <c r="G3" s="27"/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1</v>
      </c>
      <c r="B6" s="7" t="s">
        <v>50</v>
      </c>
      <c r="C6" s="8">
        <v>44581</v>
      </c>
      <c r="D6" s="8">
        <v>44581</v>
      </c>
      <c r="E6" s="5" t="s">
        <v>34</v>
      </c>
      <c r="F6" s="5" t="s">
        <v>32</v>
      </c>
      <c r="G6" s="5">
        <v>4694461</v>
      </c>
      <c r="H6" s="5" t="s">
        <v>33</v>
      </c>
      <c r="I6" s="16">
        <v>101.09</v>
      </c>
      <c r="J6" s="1">
        <v>44581</v>
      </c>
    </row>
    <row r="7" spans="1:10" x14ac:dyDescent="0.25">
      <c r="A7" s="5">
        <v>2</v>
      </c>
      <c r="B7" s="7" t="s">
        <v>51</v>
      </c>
      <c r="C7" s="8">
        <v>44586</v>
      </c>
      <c r="D7" s="8">
        <v>44586</v>
      </c>
      <c r="E7" s="5" t="s">
        <v>37</v>
      </c>
      <c r="F7" s="5" t="s">
        <v>35</v>
      </c>
      <c r="G7" s="5">
        <v>36835021</v>
      </c>
      <c r="H7" s="5" t="s">
        <v>27</v>
      </c>
      <c r="I7" s="16">
        <v>8455.4599999999991</v>
      </c>
      <c r="J7" s="1">
        <v>44587</v>
      </c>
    </row>
    <row r="8" spans="1:10" x14ac:dyDescent="0.25">
      <c r="A8" s="5">
        <v>3</v>
      </c>
      <c r="B8" s="7" t="s">
        <v>52</v>
      </c>
      <c r="C8" s="8">
        <v>44592</v>
      </c>
      <c r="D8" s="8">
        <v>44592</v>
      </c>
      <c r="E8" s="5" t="s">
        <v>37</v>
      </c>
      <c r="F8" s="5" t="s">
        <v>35</v>
      </c>
      <c r="G8" s="5">
        <v>36835021</v>
      </c>
      <c r="H8" s="5" t="s">
        <v>27</v>
      </c>
      <c r="I8" s="16">
        <v>2456.83</v>
      </c>
      <c r="J8" s="1">
        <v>44592</v>
      </c>
    </row>
    <row r="9" spans="1:10" x14ac:dyDescent="0.25">
      <c r="A9" s="5"/>
      <c r="B9" s="7"/>
      <c r="C9" s="8"/>
      <c r="D9" s="8"/>
      <c r="E9" s="5"/>
      <c r="F9" s="5"/>
      <c r="G9" s="5"/>
      <c r="H9" s="5"/>
      <c r="I9" s="16"/>
      <c r="J9" s="8"/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6"/>
      <c r="J11" s="8"/>
    </row>
    <row r="12" spans="1:10" x14ac:dyDescent="0.25">
      <c r="A12" s="5"/>
      <c r="B12" s="7"/>
      <c r="C12" s="8"/>
      <c r="D12" s="8"/>
      <c r="E12" s="5"/>
      <c r="F12" s="5"/>
      <c r="G12" s="5"/>
      <c r="H12" s="5"/>
      <c r="I12" s="15"/>
      <c r="J12" s="20"/>
    </row>
    <row r="13" spans="1:10" x14ac:dyDescent="0.25">
      <c r="A13" s="3" t="s">
        <v>2</v>
      </c>
      <c r="B13" s="4"/>
      <c r="C13" s="3"/>
      <c r="D13" s="3"/>
      <c r="E13" s="3"/>
      <c r="F13" s="3"/>
      <c r="G13" s="3"/>
      <c r="H13" s="3"/>
      <c r="I13" s="19">
        <f>SUM(I6:I12)</f>
        <v>11013.38</v>
      </c>
      <c r="J13" s="3" t="s">
        <v>17</v>
      </c>
    </row>
    <row r="14" spans="1:10" ht="15.75" thickBot="1" x14ac:dyDescent="0.3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24</v>
      </c>
      <c r="B15" s="4"/>
      <c r="C15" s="3"/>
      <c r="D15" s="3"/>
      <c r="E15" s="3"/>
      <c r="F15" s="26">
        <v>10321.9</v>
      </c>
      <c r="G15" s="3"/>
      <c r="H15" s="9" t="s">
        <v>22</v>
      </c>
      <c r="I15" s="10">
        <f>+November!J18</f>
        <v>0</v>
      </c>
      <c r="J15" s="3"/>
    </row>
    <row r="16" spans="1:10" x14ac:dyDescent="0.25">
      <c r="A16" t="s">
        <v>16</v>
      </c>
      <c r="B16" s="4"/>
      <c r="C16" s="3"/>
      <c r="D16" s="3"/>
      <c r="E16" s="3"/>
      <c r="F16" s="18">
        <f>+F3-F15+I13</f>
        <v>1751.92</v>
      </c>
      <c r="G16" s="3"/>
      <c r="H16" s="11" t="s">
        <v>12</v>
      </c>
      <c r="I16" s="12">
        <f>+I13</f>
        <v>11013.38</v>
      </c>
      <c r="J16" s="3"/>
    </row>
    <row r="17" spans="1:10" x14ac:dyDescent="0.25">
      <c r="A17" s="3"/>
      <c r="B17" s="4"/>
      <c r="C17" s="3"/>
      <c r="D17" s="3"/>
      <c r="E17" s="3"/>
      <c r="F17" s="3"/>
      <c r="G17" s="3"/>
      <c r="H17" s="11" t="s">
        <v>13</v>
      </c>
      <c r="I17" s="17">
        <f>+I15+I16-I18</f>
        <v>11013.38</v>
      </c>
      <c r="J17" s="3"/>
    </row>
    <row r="18" spans="1:10" ht="15.75" thickBot="1" x14ac:dyDescent="0.3">
      <c r="A18" t="s">
        <v>20</v>
      </c>
      <c r="B18" s="4"/>
      <c r="C18" s="20">
        <v>44592</v>
      </c>
      <c r="D18" s="3"/>
      <c r="E18" s="3"/>
      <c r="F18" s="3"/>
      <c r="G18" s="3"/>
      <c r="H18" s="13" t="s">
        <v>14</v>
      </c>
      <c r="I18" s="14">
        <v>0</v>
      </c>
      <c r="J18" s="3">
        <f>+I11+I12</f>
        <v>0</v>
      </c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 t="s">
        <v>21</v>
      </c>
      <c r="H20" s="3"/>
      <c r="I20" s="16">
        <f>+I15</f>
        <v>0</v>
      </c>
      <c r="J20" s="3" t="s">
        <v>19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 t="s">
        <v>19</v>
      </c>
    </row>
  </sheetData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2"/>
  <sheetViews>
    <sheetView workbookViewId="0">
      <selection activeCell="H17" sqref="H17"/>
    </sheetView>
  </sheetViews>
  <sheetFormatPr defaultRowHeight="15" x14ac:dyDescent="0.25"/>
  <cols>
    <col min="2" max="2" width="12.140625" customWidth="1"/>
    <col min="3" max="3" width="10.140625" bestFit="1" customWidth="1"/>
    <col min="4" max="4" width="10.85546875" customWidth="1"/>
    <col min="5" max="5" width="16.42578125" customWidth="1"/>
    <col min="6" max="6" width="38.42578125" bestFit="1" customWidth="1"/>
    <col min="8" max="8" width="30.140625" customWidth="1"/>
    <col min="9" max="9" width="15" customWidth="1"/>
    <col min="10" max="10" width="10.85546875" customWidth="1"/>
    <col min="11" max="11" width="11.28515625" bestFit="1" customWidth="1"/>
  </cols>
  <sheetData>
    <row r="1" spans="1:12" s="3" customFormat="1" x14ac:dyDescent="0.25">
      <c r="A1" s="3" t="s">
        <v>47</v>
      </c>
      <c r="B1" s="4"/>
    </row>
    <row r="2" spans="1:12" s="3" customFormat="1" x14ac:dyDescent="0.25">
      <c r="B2" s="4"/>
    </row>
    <row r="3" spans="1:12" s="3" customFormat="1" x14ac:dyDescent="0.25">
      <c r="A3" t="s">
        <v>18</v>
      </c>
      <c r="B3" s="4"/>
      <c r="F3" s="18">
        <f>+September!F15</f>
        <v>1706.480000000005</v>
      </c>
    </row>
    <row r="4" spans="1:12" s="3" customFormat="1" x14ac:dyDescent="0.25">
      <c r="A4" s="3" t="s">
        <v>11</v>
      </c>
      <c r="B4" s="4"/>
    </row>
    <row r="5" spans="1:12" s="3" customFormat="1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2" s="3" customFormat="1" x14ac:dyDescent="0.25">
      <c r="A6" s="5">
        <v>27</v>
      </c>
      <c r="B6" s="7" t="s">
        <v>95</v>
      </c>
      <c r="C6" s="8">
        <v>44848</v>
      </c>
      <c r="D6" s="8">
        <v>44851</v>
      </c>
      <c r="E6" s="5" t="s">
        <v>72</v>
      </c>
      <c r="F6" s="5" t="s">
        <v>88</v>
      </c>
      <c r="G6" s="5">
        <v>50020188</v>
      </c>
      <c r="H6" s="5" t="s">
        <v>27</v>
      </c>
      <c r="I6" s="16">
        <v>9093.7199999999993</v>
      </c>
      <c r="J6" s="1">
        <v>44848</v>
      </c>
    </row>
    <row r="7" spans="1:12" s="3" customFormat="1" x14ac:dyDescent="0.25">
      <c r="A7" s="5">
        <v>28</v>
      </c>
      <c r="B7" s="7" t="s">
        <v>96</v>
      </c>
      <c r="C7" s="8">
        <v>44861</v>
      </c>
      <c r="D7" s="8">
        <v>44861</v>
      </c>
      <c r="E7" s="5" t="s">
        <v>68</v>
      </c>
      <c r="F7" s="5" t="s">
        <v>32</v>
      </c>
      <c r="G7" s="5">
        <v>46949461</v>
      </c>
      <c r="H7" s="5" t="s">
        <v>97</v>
      </c>
      <c r="I7" s="16">
        <v>118.08</v>
      </c>
      <c r="J7" s="1">
        <v>44861</v>
      </c>
      <c r="L7"/>
    </row>
    <row r="8" spans="1:12" s="3" customFormat="1" x14ac:dyDescent="0.25">
      <c r="A8" s="5">
        <v>29</v>
      </c>
      <c r="B8" s="7" t="s">
        <v>98</v>
      </c>
      <c r="C8" s="8">
        <v>44862</v>
      </c>
      <c r="D8" s="8">
        <v>44862</v>
      </c>
      <c r="E8" s="5" t="s">
        <v>72</v>
      </c>
      <c r="F8" s="5" t="s">
        <v>88</v>
      </c>
      <c r="G8" s="5">
        <v>50020188</v>
      </c>
      <c r="H8" s="5" t="s">
        <v>27</v>
      </c>
      <c r="I8" s="16">
        <v>9053.3700000000008</v>
      </c>
      <c r="J8" s="8">
        <v>44862</v>
      </c>
    </row>
    <row r="9" spans="1:12" s="3" customFormat="1" x14ac:dyDescent="0.25">
      <c r="A9" s="5"/>
      <c r="B9" s="7"/>
      <c r="C9" s="8"/>
      <c r="D9" s="8"/>
      <c r="E9" s="5"/>
      <c r="F9" s="5"/>
      <c r="G9" s="5"/>
      <c r="H9" s="5"/>
      <c r="I9" s="16"/>
      <c r="J9" s="8"/>
    </row>
    <row r="10" spans="1:12" s="3" customFormat="1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2" s="3" customFormat="1" x14ac:dyDescent="0.25">
      <c r="A11" s="5"/>
      <c r="B11" s="7"/>
      <c r="C11" s="8"/>
      <c r="D11" s="8"/>
      <c r="E11" s="5"/>
      <c r="F11" s="5"/>
      <c r="G11" s="5"/>
      <c r="H11" s="5"/>
      <c r="I11" s="16"/>
      <c r="J11" s="8"/>
    </row>
    <row r="12" spans="1:12" s="3" customFormat="1" x14ac:dyDescent="0.25">
      <c r="A12" s="5"/>
      <c r="B12" s="7"/>
      <c r="C12" s="8"/>
      <c r="D12" s="8"/>
      <c r="E12" s="5"/>
      <c r="F12" s="5"/>
      <c r="G12" s="5"/>
      <c r="H12" s="5"/>
      <c r="I12" s="15"/>
      <c r="J12" s="20"/>
    </row>
    <row r="13" spans="1:12" s="3" customFormat="1" x14ac:dyDescent="0.25">
      <c r="A13" s="3" t="s">
        <v>2</v>
      </c>
      <c r="B13" s="4"/>
      <c r="I13" s="19">
        <f>SUM(I6:I12)</f>
        <v>18265.169999999998</v>
      </c>
      <c r="J13" s="3" t="s">
        <v>17</v>
      </c>
    </row>
    <row r="14" spans="1:12" s="3" customFormat="1" ht="15.75" thickBot="1" x14ac:dyDescent="0.3">
      <c r="B14" s="4"/>
    </row>
    <row r="15" spans="1:12" s="3" customFormat="1" x14ac:dyDescent="0.25">
      <c r="A15" t="s">
        <v>24</v>
      </c>
      <c r="B15" s="4"/>
      <c r="F15" s="15">
        <v>17301.39</v>
      </c>
      <c r="H15" s="9" t="s">
        <v>26</v>
      </c>
      <c r="I15" s="10">
        <v>0</v>
      </c>
    </row>
    <row r="16" spans="1:12" s="3" customFormat="1" x14ac:dyDescent="0.25">
      <c r="A16" t="s">
        <v>16</v>
      </c>
      <c r="B16" s="4"/>
      <c r="F16" s="18">
        <f>+F3+I13-F15</f>
        <v>2670.260000000002</v>
      </c>
      <c r="H16" s="11" t="s">
        <v>12</v>
      </c>
      <c r="I16" s="12">
        <f>+I13</f>
        <v>18265.169999999998</v>
      </c>
    </row>
    <row r="17" spans="1:10" s="3" customFormat="1" x14ac:dyDescent="0.25">
      <c r="B17" s="4"/>
      <c r="H17" s="11" t="s">
        <v>13</v>
      </c>
      <c r="I17" s="17"/>
    </row>
    <row r="18" spans="1:10" s="3" customFormat="1" ht="15.75" thickBot="1" x14ac:dyDescent="0.3">
      <c r="A18" t="s">
        <v>23</v>
      </c>
      <c r="B18" s="4"/>
      <c r="C18" s="20">
        <v>44864</v>
      </c>
      <c r="H18" s="13" t="s">
        <v>14</v>
      </c>
      <c r="I18" s="14">
        <f>+I11+I12</f>
        <v>0</v>
      </c>
      <c r="J18" s="3">
        <f>+I11+I12</f>
        <v>0</v>
      </c>
    </row>
    <row r="19" spans="1:10" s="3" customFormat="1" x14ac:dyDescent="0.25"/>
    <row r="20" spans="1:10" s="3" customFormat="1" x14ac:dyDescent="0.25">
      <c r="G20" t="s">
        <v>36</v>
      </c>
      <c r="I20" s="3">
        <f>+September!I9</f>
        <v>0</v>
      </c>
      <c r="J20" s="3" t="s">
        <v>19</v>
      </c>
    </row>
    <row r="21" spans="1:10" s="3" customFormat="1" x14ac:dyDescent="0.25">
      <c r="J21" s="3" t="s">
        <v>19</v>
      </c>
    </row>
    <row r="22" spans="1:10" s="3" customFormat="1" x14ac:dyDescent="0.25"/>
  </sheetData>
  <pageMargins left="0.31496062992125984" right="0.19685039370078741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workbookViewId="0">
      <selection activeCell="H2" sqref="H2"/>
    </sheetView>
  </sheetViews>
  <sheetFormatPr defaultRowHeight="15" x14ac:dyDescent="0.25"/>
  <cols>
    <col min="2" max="2" width="11.5703125" customWidth="1"/>
    <col min="3" max="3" width="10.5703125" customWidth="1"/>
    <col min="4" max="4" width="10.28515625" customWidth="1"/>
    <col min="5" max="5" width="16.5703125" customWidth="1"/>
    <col min="6" max="6" width="37.85546875" customWidth="1"/>
    <col min="8" max="8" width="31.42578125" customWidth="1"/>
    <col min="9" max="9" width="16.28515625" customWidth="1"/>
    <col min="10" max="10" width="13.42578125" customWidth="1"/>
  </cols>
  <sheetData>
    <row r="1" spans="1:10" x14ac:dyDescent="0.25">
      <c r="A1" t="s">
        <v>48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+Oktober!F16</f>
        <v>2670.260000000002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30</v>
      </c>
      <c r="B6" s="7" t="s">
        <v>99</v>
      </c>
      <c r="C6" s="8">
        <v>44872</v>
      </c>
      <c r="D6" s="8">
        <v>44872</v>
      </c>
      <c r="E6" s="5" t="s">
        <v>68</v>
      </c>
      <c r="F6" s="5" t="s">
        <v>32</v>
      </c>
      <c r="G6" s="5">
        <v>46949461</v>
      </c>
      <c r="H6" s="5" t="s">
        <v>100</v>
      </c>
      <c r="I6" s="16">
        <v>788.26</v>
      </c>
      <c r="J6" s="1">
        <v>44872</v>
      </c>
    </row>
    <row r="7" spans="1:10" x14ac:dyDescent="0.25">
      <c r="A7" s="5">
        <v>31</v>
      </c>
      <c r="B7" s="7" t="s">
        <v>102</v>
      </c>
      <c r="C7" s="8">
        <v>44881</v>
      </c>
      <c r="D7" s="8">
        <v>44881</v>
      </c>
      <c r="E7" s="5" t="s">
        <v>68</v>
      </c>
      <c r="F7" s="5" t="s">
        <v>32</v>
      </c>
      <c r="G7" s="5">
        <v>46949461</v>
      </c>
      <c r="H7" s="5" t="s">
        <v>33</v>
      </c>
      <c r="I7" s="16">
        <v>118.08</v>
      </c>
      <c r="J7" s="1">
        <v>44883</v>
      </c>
    </row>
    <row r="8" spans="1:10" x14ac:dyDescent="0.25">
      <c r="A8" s="5">
        <v>32</v>
      </c>
      <c r="B8" s="7" t="s">
        <v>101</v>
      </c>
      <c r="C8" s="8">
        <v>44881</v>
      </c>
      <c r="D8" s="8">
        <v>44881</v>
      </c>
      <c r="E8" s="5" t="s">
        <v>103</v>
      </c>
      <c r="F8" s="5"/>
      <c r="G8" s="5">
        <v>50020188</v>
      </c>
      <c r="H8" s="5" t="s">
        <v>104</v>
      </c>
      <c r="I8" s="16">
        <v>9854.64</v>
      </c>
      <c r="J8" s="8">
        <v>44883</v>
      </c>
    </row>
    <row r="9" spans="1:10" x14ac:dyDescent="0.25">
      <c r="A9" s="5">
        <v>33</v>
      </c>
      <c r="B9" s="28" t="s">
        <v>105</v>
      </c>
      <c r="C9" s="8">
        <v>44895</v>
      </c>
      <c r="D9" s="8">
        <v>44895</v>
      </c>
      <c r="E9" s="5" t="s">
        <v>103</v>
      </c>
      <c r="F9" s="5"/>
      <c r="G9" s="5">
        <v>50020188</v>
      </c>
      <c r="H9" s="5" t="s">
        <v>104</v>
      </c>
      <c r="I9" s="16">
        <v>6852.07</v>
      </c>
      <c r="J9" s="8">
        <v>44895</v>
      </c>
    </row>
    <row r="10" spans="1:10" x14ac:dyDescent="0.25">
      <c r="A10" s="5">
        <v>34</v>
      </c>
      <c r="B10" s="28" t="s">
        <v>106</v>
      </c>
      <c r="C10" s="8">
        <v>44895</v>
      </c>
      <c r="D10" s="8">
        <v>44895</v>
      </c>
      <c r="E10" s="29" t="s">
        <v>103</v>
      </c>
      <c r="F10" s="5"/>
      <c r="G10" s="5">
        <v>50020188</v>
      </c>
      <c r="H10" s="29" t="s">
        <v>104</v>
      </c>
      <c r="I10" s="16">
        <v>168.12</v>
      </c>
      <c r="J10" s="1">
        <v>44895</v>
      </c>
    </row>
    <row r="11" spans="1:10" x14ac:dyDescent="0.25">
      <c r="A11" s="5"/>
      <c r="B11" s="28"/>
      <c r="C11" s="8"/>
      <c r="D11" s="8"/>
      <c r="E11" s="29"/>
      <c r="F11" s="5"/>
      <c r="G11" s="5"/>
      <c r="H11" s="29"/>
      <c r="I11" s="16"/>
      <c r="J11" s="1"/>
    </row>
    <row r="12" spans="1:10" x14ac:dyDescent="0.25">
      <c r="A12" s="5"/>
      <c r="B12" s="28"/>
      <c r="C12" s="8"/>
      <c r="D12" s="8"/>
      <c r="E12" s="29"/>
      <c r="F12" s="5"/>
      <c r="G12" s="5"/>
      <c r="H12" s="29"/>
      <c r="I12" s="16"/>
      <c r="J12" s="1"/>
    </row>
    <row r="13" spans="1:10" x14ac:dyDescent="0.25">
      <c r="A13" s="3" t="s">
        <v>2</v>
      </c>
      <c r="B13" s="4"/>
      <c r="C13" s="3"/>
      <c r="D13" s="3"/>
      <c r="E13" s="3"/>
      <c r="F13" s="3"/>
      <c r="G13" s="3"/>
      <c r="H13" s="3"/>
      <c r="I13" s="19">
        <f>SUM(I6:I12)</f>
        <v>17781.169999999998</v>
      </c>
      <c r="J13" s="3" t="s">
        <v>17</v>
      </c>
    </row>
    <row r="14" spans="1:10" ht="15.75" thickBot="1" x14ac:dyDescent="0.3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24</v>
      </c>
      <c r="B15" s="4"/>
      <c r="C15" s="3"/>
      <c r="D15" s="3"/>
      <c r="E15" s="3"/>
      <c r="F15" s="15">
        <v>18113.13</v>
      </c>
      <c r="G15" s="3"/>
      <c r="H15" s="9" t="s">
        <v>22</v>
      </c>
      <c r="I15" s="10">
        <f>+Oktober!I18</f>
        <v>0</v>
      </c>
      <c r="J15" s="3"/>
    </row>
    <row r="16" spans="1:10" x14ac:dyDescent="0.25">
      <c r="A16" t="s">
        <v>16</v>
      </c>
      <c r="B16" s="4"/>
      <c r="C16" s="3"/>
      <c r="D16" s="3"/>
      <c r="E16" s="3"/>
      <c r="F16" s="18">
        <f>+F3-F15+I13</f>
        <v>2338.2999999999993</v>
      </c>
      <c r="G16" s="3"/>
      <c r="H16" s="11" t="s">
        <v>12</v>
      </c>
      <c r="I16" s="12">
        <f>+I13</f>
        <v>17781.169999999998</v>
      </c>
      <c r="J16" s="3"/>
    </row>
    <row r="17" spans="1:10" x14ac:dyDescent="0.25">
      <c r="A17" s="3"/>
      <c r="B17" s="4"/>
      <c r="C17" s="3"/>
      <c r="D17" s="3"/>
      <c r="E17" s="3"/>
      <c r="F17" s="3"/>
      <c r="G17" s="3"/>
      <c r="H17" s="11" t="s">
        <v>13</v>
      </c>
      <c r="I17" s="17">
        <f>+I15+I16-I18</f>
        <v>17781.169999999998</v>
      </c>
      <c r="J17" s="3"/>
    </row>
    <row r="18" spans="1:10" ht="15.75" thickBot="1" x14ac:dyDescent="0.3">
      <c r="A18" t="s">
        <v>20</v>
      </c>
      <c r="B18" s="4"/>
      <c r="C18" s="20">
        <v>44895</v>
      </c>
      <c r="D18" s="3"/>
      <c r="E18" s="3"/>
      <c r="F18" s="3"/>
      <c r="G18" s="3"/>
      <c r="H18" s="13" t="s">
        <v>14</v>
      </c>
      <c r="I18" s="14">
        <v>0</v>
      </c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 t="s">
        <v>21</v>
      </c>
      <c r="I20" s="16"/>
      <c r="J20" s="3" t="s">
        <v>19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 t="s">
        <v>19</v>
      </c>
    </row>
  </sheetData>
  <pageMargins left="0.31496062992125984" right="0.11811023622047245" top="0.19685039370078741" bottom="0.19685039370078741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1"/>
  <sheetViews>
    <sheetView tabSelected="1" workbookViewId="0">
      <selection activeCell="C18" sqref="C18"/>
    </sheetView>
  </sheetViews>
  <sheetFormatPr defaultRowHeight="15" x14ac:dyDescent="0.25"/>
  <cols>
    <col min="2" max="2" width="12.140625" customWidth="1"/>
    <col min="3" max="3" width="10.28515625" customWidth="1"/>
    <col min="4" max="4" width="11.28515625" customWidth="1"/>
    <col min="5" max="5" width="16.42578125" customWidth="1"/>
    <col min="6" max="6" width="37.140625" customWidth="1"/>
    <col min="8" max="8" width="35.28515625" customWidth="1"/>
    <col min="9" max="9" width="10.85546875" customWidth="1"/>
    <col min="10" max="10" width="12.42578125" customWidth="1"/>
  </cols>
  <sheetData>
    <row r="1" spans="1:10" x14ac:dyDescent="0.25">
      <c r="A1" t="s">
        <v>49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+November!F16</f>
        <v>2338.2999999999993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35</v>
      </c>
      <c r="B6" s="7" t="s">
        <v>107</v>
      </c>
      <c r="C6" s="8">
        <v>44910</v>
      </c>
      <c r="D6" s="8">
        <v>44910</v>
      </c>
      <c r="E6" s="5" t="s">
        <v>34</v>
      </c>
      <c r="F6" s="5" t="s">
        <v>32</v>
      </c>
      <c r="G6" s="5">
        <v>46949461</v>
      </c>
      <c r="H6" s="5" t="s">
        <v>97</v>
      </c>
      <c r="I6" s="16">
        <v>91.51</v>
      </c>
      <c r="J6" s="1">
        <v>44910</v>
      </c>
    </row>
    <row r="7" spans="1:10" x14ac:dyDescent="0.25">
      <c r="A7" s="5">
        <v>36</v>
      </c>
      <c r="B7" s="7" t="s">
        <v>108</v>
      </c>
      <c r="C7" s="8">
        <v>44910</v>
      </c>
      <c r="D7" s="8">
        <v>44910</v>
      </c>
      <c r="E7" s="5" t="s">
        <v>109</v>
      </c>
      <c r="F7" s="5" t="s">
        <v>88</v>
      </c>
      <c r="G7" s="5">
        <v>50020188</v>
      </c>
      <c r="H7" s="5" t="s">
        <v>27</v>
      </c>
      <c r="I7" s="16">
        <v>8652.2900000000009</v>
      </c>
      <c r="J7" s="1">
        <v>44910</v>
      </c>
    </row>
    <row r="8" spans="1:10" x14ac:dyDescent="0.25">
      <c r="A8" s="5">
        <v>37</v>
      </c>
      <c r="B8" s="7" t="s">
        <v>110</v>
      </c>
      <c r="C8" s="8">
        <v>44911</v>
      </c>
      <c r="D8" s="8">
        <v>44911</v>
      </c>
      <c r="E8" s="5" t="s">
        <v>111</v>
      </c>
      <c r="F8" s="5"/>
      <c r="G8" s="5">
        <v>50020188</v>
      </c>
      <c r="H8" s="5" t="s">
        <v>27</v>
      </c>
      <c r="I8" s="16">
        <v>114.73</v>
      </c>
      <c r="J8" s="8">
        <v>44911</v>
      </c>
    </row>
    <row r="9" spans="1:10" x14ac:dyDescent="0.25">
      <c r="A9" s="5">
        <v>38</v>
      </c>
      <c r="B9" s="7" t="s">
        <v>112</v>
      </c>
      <c r="C9" s="8">
        <v>44910</v>
      </c>
      <c r="D9" s="8">
        <v>44910</v>
      </c>
      <c r="E9" s="5" t="s">
        <v>72</v>
      </c>
      <c r="F9" s="5" t="s">
        <v>88</v>
      </c>
      <c r="G9" s="5">
        <v>50020188</v>
      </c>
      <c r="H9" s="5" t="s">
        <v>27</v>
      </c>
      <c r="I9" s="16">
        <v>497.81</v>
      </c>
      <c r="J9" s="8">
        <v>44914</v>
      </c>
    </row>
    <row r="10" spans="1:10" x14ac:dyDescent="0.25">
      <c r="A10" s="5">
        <v>39</v>
      </c>
      <c r="B10" s="7" t="s">
        <v>113</v>
      </c>
      <c r="C10" s="8" t="s">
        <v>114</v>
      </c>
      <c r="D10" s="8">
        <v>44916</v>
      </c>
      <c r="E10" s="5" t="s">
        <v>72</v>
      </c>
      <c r="F10" s="5" t="s">
        <v>88</v>
      </c>
      <c r="G10" s="5">
        <v>50020188</v>
      </c>
      <c r="H10" s="5" t="s">
        <v>104</v>
      </c>
      <c r="I10" s="16">
        <v>2150.09</v>
      </c>
      <c r="J10" s="8">
        <v>44916</v>
      </c>
    </row>
    <row r="11" spans="1:10" x14ac:dyDescent="0.25">
      <c r="A11" s="5">
        <v>40</v>
      </c>
      <c r="B11" s="7" t="s">
        <v>115</v>
      </c>
      <c r="C11" s="8">
        <v>44916</v>
      </c>
      <c r="D11" s="8">
        <v>44916</v>
      </c>
      <c r="E11" s="5" t="s">
        <v>34</v>
      </c>
      <c r="F11" s="5" t="s">
        <v>32</v>
      </c>
      <c r="G11" s="5">
        <v>46949461</v>
      </c>
      <c r="H11" s="5" t="s">
        <v>97</v>
      </c>
      <c r="I11" s="16">
        <v>103.32</v>
      </c>
      <c r="J11" s="8">
        <v>44916</v>
      </c>
    </row>
    <row r="12" spans="1:10" x14ac:dyDescent="0.25">
      <c r="A12" s="5">
        <v>41</v>
      </c>
      <c r="B12" s="7" t="s">
        <v>116</v>
      </c>
      <c r="C12" s="8">
        <v>44916</v>
      </c>
      <c r="D12" s="8">
        <v>44916</v>
      </c>
      <c r="E12" s="5" t="s">
        <v>72</v>
      </c>
      <c r="F12" s="5" t="s">
        <v>88</v>
      </c>
      <c r="G12" s="5">
        <v>50020188</v>
      </c>
      <c r="H12" s="5" t="s">
        <v>27</v>
      </c>
      <c r="I12" s="16">
        <v>1511.83</v>
      </c>
      <c r="J12" s="8">
        <v>44916</v>
      </c>
    </row>
    <row r="13" spans="1:10" x14ac:dyDescent="0.25">
      <c r="A13" s="3" t="s">
        <v>2</v>
      </c>
      <c r="B13" s="4"/>
      <c r="C13" s="3"/>
      <c r="D13" s="3"/>
      <c r="E13" s="3"/>
      <c r="F13" s="3"/>
      <c r="G13" s="3"/>
      <c r="H13" s="3"/>
      <c r="I13" s="19">
        <f>SUM(I6:I12)</f>
        <v>13121.58</v>
      </c>
      <c r="J13" s="3" t="s">
        <v>17</v>
      </c>
    </row>
    <row r="14" spans="1:10" ht="15.75" thickBot="1" x14ac:dyDescent="0.3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24</v>
      </c>
      <c r="B15" s="4"/>
      <c r="C15" s="3"/>
      <c r="D15" s="3"/>
      <c r="E15" s="3"/>
      <c r="F15" s="15">
        <v>13282.18</v>
      </c>
      <c r="G15" s="3"/>
      <c r="H15" s="9" t="s">
        <v>22</v>
      </c>
      <c r="I15" s="10">
        <f>+November!I18</f>
        <v>0</v>
      </c>
      <c r="J15" s="3"/>
    </row>
    <row r="16" spans="1:10" x14ac:dyDescent="0.25">
      <c r="A16" t="s">
        <v>16</v>
      </c>
      <c r="B16" s="4"/>
      <c r="C16" s="3"/>
      <c r="D16" s="3"/>
      <c r="E16" s="3"/>
      <c r="F16" s="18">
        <f>+F3-F15+I13</f>
        <v>2177.6999999999989</v>
      </c>
      <c r="G16" s="3"/>
      <c r="H16" s="11" t="s">
        <v>12</v>
      </c>
      <c r="I16" s="12">
        <f>+I13</f>
        <v>13121.58</v>
      </c>
      <c r="J16" s="3"/>
    </row>
    <row r="17" spans="1:10" x14ac:dyDescent="0.25">
      <c r="A17" s="3"/>
      <c r="B17" s="4"/>
      <c r="C17" s="3"/>
      <c r="D17" s="3"/>
      <c r="E17" s="3"/>
      <c r="F17" s="3"/>
      <c r="G17" s="3"/>
      <c r="H17" s="11" t="s">
        <v>13</v>
      </c>
      <c r="I17" s="17">
        <f>+I15+I16-I18</f>
        <v>13121.58</v>
      </c>
      <c r="J17" s="3"/>
    </row>
    <row r="18" spans="1:10" ht="15.75" thickBot="1" x14ac:dyDescent="0.3">
      <c r="A18" t="s">
        <v>20</v>
      </c>
      <c r="B18" s="4"/>
      <c r="C18" s="20">
        <v>44923</v>
      </c>
      <c r="D18" s="3"/>
      <c r="E18" s="3"/>
      <c r="F18" s="3"/>
      <c r="G18" s="3"/>
      <c r="H18" s="13" t="s">
        <v>14</v>
      </c>
      <c r="I18" s="14">
        <v>0</v>
      </c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 t="s">
        <v>21</v>
      </c>
      <c r="H20" s="3"/>
      <c r="I20" s="16">
        <f>+I15</f>
        <v>0</v>
      </c>
      <c r="J20" s="3" t="s">
        <v>19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 t="s">
        <v>19</v>
      </c>
    </row>
  </sheetData>
  <pageMargins left="0" right="0" top="0.39370078740157483" bottom="0.3937007874015748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F17" sqref="F17"/>
    </sheetView>
  </sheetViews>
  <sheetFormatPr defaultRowHeight="15" x14ac:dyDescent="0.25"/>
  <cols>
    <col min="1" max="1" width="6" customWidth="1"/>
    <col min="2" max="2" width="11.28515625" customWidth="1"/>
    <col min="3" max="3" width="10.5703125" customWidth="1"/>
    <col min="4" max="4" width="10.85546875" customWidth="1"/>
    <col min="5" max="5" width="20.140625" customWidth="1"/>
    <col min="6" max="6" width="38.140625" customWidth="1"/>
    <col min="7" max="7" width="13.5703125" customWidth="1"/>
    <col min="8" max="8" width="16.7109375" bestFit="1" customWidth="1"/>
    <col min="9" max="9" width="23.28515625" customWidth="1"/>
    <col min="10" max="10" width="15.5703125" bestFit="1" customWidth="1"/>
  </cols>
  <sheetData>
    <row r="1" spans="1:10" x14ac:dyDescent="0.25">
      <c r="A1" t="s">
        <v>39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+Januar!F16</f>
        <v>1751.92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4</v>
      </c>
      <c r="B6" s="7" t="s">
        <v>53</v>
      </c>
      <c r="C6" s="8">
        <v>44594</v>
      </c>
      <c r="D6" s="8">
        <v>44594</v>
      </c>
      <c r="E6" s="5" t="s">
        <v>54</v>
      </c>
      <c r="F6" s="5" t="s">
        <v>32</v>
      </c>
      <c r="G6" s="5">
        <v>46949461</v>
      </c>
      <c r="H6" s="5" t="s">
        <v>33</v>
      </c>
      <c r="I6" s="16">
        <v>82.94</v>
      </c>
      <c r="J6" s="1">
        <v>44594</v>
      </c>
    </row>
    <row r="7" spans="1:10" x14ac:dyDescent="0.25">
      <c r="A7" s="5">
        <v>5</v>
      </c>
      <c r="B7" s="7" t="s">
        <v>55</v>
      </c>
      <c r="C7" s="8">
        <v>44613</v>
      </c>
      <c r="D7" s="8">
        <v>44614</v>
      </c>
      <c r="E7" s="5" t="s">
        <v>28</v>
      </c>
      <c r="F7" s="5" t="s">
        <v>35</v>
      </c>
      <c r="G7" s="5">
        <v>36835021</v>
      </c>
      <c r="H7" s="5" t="s">
        <v>27</v>
      </c>
      <c r="I7" s="16">
        <v>8645.0499999999993</v>
      </c>
      <c r="J7" s="1">
        <v>44249</v>
      </c>
    </row>
    <row r="8" spans="1:10" x14ac:dyDescent="0.25">
      <c r="A8" s="5">
        <v>6</v>
      </c>
      <c r="B8" s="7" t="s">
        <v>56</v>
      </c>
      <c r="C8" s="8">
        <v>44617</v>
      </c>
      <c r="D8" s="8">
        <v>44617</v>
      </c>
      <c r="E8" s="5" t="s">
        <v>54</v>
      </c>
      <c r="F8" s="5" t="s">
        <v>32</v>
      </c>
      <c r="G8" s="5">
        <v>46949461</v>
      </c>
      <c r="H8" s="5" t="s">
        <v>33</v>
      </c>
      <c r="I8" s="16">
        <v>101.95</v>
      </c>
      <c r="J8" s="8">
        <v>44620</v>
      </c>
    </row>
    <row r="9" spans="1:10" x14ac:dyDescent="0.25">
      <c r="A9" s="5">
        <v>7</v>
      </c>
      <c r="B9" s="7" t="s">
        <v>57</v>
      </c>
      <c r="C9" s="8">
        <v>44620</v>
      </c>
      <c r="D9" s="8">
        <v>44620</v>
      </c>
      <c r="E9" s="5" t="s">
        <v>28</v>
      </c>
      <c r="F9" s="5" t="s">
        <v>35</v>
      </c>
      <c r="G9" s="5">
        <v>36835021</v>
      </c>
      <c r="H9" s="5" t="s">
        <v>27</v>
      </c>
      <c r="I9" s="16">
        <v>3385.47</v>
      </c>
      <c r="J9" s="8">
        <v>44620</v>
      </c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12215.41</v>
      </c>
      <c r="J12" s="3" t="s">
        <v>17</v>
      </c>
    </row>
    <row r="13" spans="1:10" ht="15.75" thickBot="1" x14ac:dyDescent="0.3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 s="4"/>
      <c r="C14" s="3"/>
      <c r="D14" s="3"/>
      <c r="E14" s="3"/>
      <c r="F14" s="15">
        <v>12324.07</v>
      </c>
      <c r="G14" s="3"/>
      <c r="H14" s="9" t="s">
        <v>22</v>
      </c>
      <c r="I14" s="10">
        <f>+Januar!I18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18">
        <f>+F3-F14+I12</f>
        <v>1643.2600000000002</v>
      </c>
      <c r="G15" s="3"/>
      <c r="H15" s="11" t="s">
        <v>12</v>
      </c>
      <c r="I15" s="12">
        <f>+I12</f>
        <v>12215.41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12215.41</v>
      </c>
      <c r="J16" s="3"/>
    </row>
    <row r="17" spans="1:10" ht="15.75" thickBot="1" x14ac:dyDescent="0.3">
      <c r="A17" t="s">
        <v>20</v>
      </c>
      <c r="B17" s="4"/>
      <c r="C17" s="20">
        <v>44620</v>
      </c>
      <c r="D17" s="3"/>
      <c r="E17" s="3"/>
      <c r="F17" s="3"/>
      <c r="G17" s="3"/>
      <c r="H17" s="13" t="s">
        <v>14</v>
      </c>
      <c r="I17" s="14">
        <v>0</v>
      </c>
      <c r="J17" s="3">
        <f>+I10+I11</f>
        <v>0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/>
    </row>
  </sheetData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F16" sqref="F16"/>
    </sheetView>
  </sheetViews>
  <sheetFormatPr defaultRowHeight="15" x14ac:dyDescent="0.25"/>
  <cols>
    <col min="1" max="1" width="6.140625" customWidth="1"/>
    <col min="2" max="2" width="12.28515625" customWidth="1"/>
    <col min="3" max="3" width="10.140625" customWidth="1"/>
    <col min="4" max="4" width="10.85546875" customWidth="1"/>
    <col min="5" max="5" width="23.42578125" customWidth="1"/>
    <col min="6" max="6" width="38" customWidth="1"/>
    <col min="8" max="8" width="19.5703125" customWidth="1"/>
    <col min="9" max="9" width="13.85546875" customWidth="1"/>
    <col min="10" max="10" width="15.5703125" bestFit="1" customWidth="1"/>
  </cols>
  <sheetData>
    <row r="1" spans="1:10" x14ac:dyDescent="0.25">
      <c r="A1" t="s">
        <v>40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+Februar!F15</f>
        <v>1643.2600000000002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8</v>
      </c>
      <c r="B6" s="7" t="s">
        <v>60</v>
      </c>
      <c r="C6" s="8">
        <v>44627</v>
      </c>
      <c r="D6" s="8">
        <v>44627</v>
      </c>
      <c r="E6" s="5" t="s">
        <v>54</v>
      </c>
      <c r="F6" s="5" t="s">
        <v>59</v>
      </c>
      <c r="G6" s="5">
        <v>46949461</v>
      </c>
      <c r="H6" s="5" t="s">
        <v>61</v>
      </c>
      <c r="I6" s="16">
        <v>423.36</v>
      </c>
      <c r="J6" s="1">
        <v>44627</v>
      </c>
    </row>
    <row r="7" spans="1:10" x14ac:dyDescent="0.25">
      <c r="A7" s="5">
        <v>9</v>
      </c>
      <c r="B7" s="7" t="s">
        <v>31</v>
      </c>
      <c r="C7" s="8">
        <v>44636</v>
      </c>
      <c r="D7" s="8">
        <v>44636</v>
      </c>
      <c r="E7" s="5" t="s">
        <v>30</v>
      </c>
      <c r="F7" s="5" t="s">
        <v>29</v>
      </c>
      <c r="G7" s="5">
        <v>36835021</v>
      </c>
      <c r="H7" s="5" t="s">
        <v>27</v>
      </c>
      <c r="I7" s="16">
        <v>7390.74</v>
      </c>
      <c r="J7" s="1">
        <v>44636</v>
      </c>
    </row>
    <row r="8" spans="1:10" x14ac:dyDescent="0.25">
      <c r="A8" s="5">
        <v>10</v>
      </c>
      <c r="B8" s="7" t="s">
        <v>58</v>
      </c>
      <c r="C8" s="8">
        <v>44636</v>
      </c>
      <c r="D8" s="8">
        <v>44636</v>
      </c>
      <c r="E8" s="5" t="s">
        <v>54</v>
      </c>
      <c r="F8" s="5" t="s">
        <v>59</v>
      </c>
      <c r="G8" s="5">
        <v>46949461</v>
      </c>
      <c r="H8" s="5" t="s">
        <v>33</v>
      </c>
      <c r="I8" s="16">
        <v>107.62</v>
      </c>
      <c r="J8" s="8">
        <v>44636</v>
      </c>
    </row>
    <row r="9" spans="1:10" x14ac:dyDescent="0.25">
      <c r="A9" s="5">
        <v>11</v>
      </c>
      <c r="B9" s="7" t="s">
        <v>62</v>
      </c>
      <c r="C9" s="8">
        <v>44648</v>
      </c>
      <c r="D9" s="8">
        <v>44648</v>
      </c>
      <c r="E9" s="5" t="s">
        <v>28</v>
      </c>
      <c r="F9" s="5" t="s">
        <v>29</v>
      </c>
      <c r="G9" s="5">
        <v>36835021</v>
      </c>
      <c r="H9" s="5" t="s">
        <v>63</v>
      </c>
      <c r="I9" s="16">
        <v>6559.09</v>
      </c>
      <c r="J9" s="8">
        <v>44648</v>
      </c>
    </row>
    <row r="10" spans="1:10" x14ac:dyDescent="0.25">
      <c r="A10" s="5">
        <v>12</v>
      </c>
      <c r="B10" s="7" t="s">
        <v>64</v>
      </c>
      <c r="C10" s="8">
        <v>44651</v>
      </c>
      <c r="D10" s="8">
        <v>44651</v>
      </c>
      <c r="E10" s="5" t="s">
        <v>65</v>
      </c>
      <c r="F10" s="5" t="s">
        <v>66</v>
      </c>
      <c r="G10" s="5">
        <v>50020188</v>
      </c>
      <c r="H10" s="5" t="s">
        <v>27</v>
      </c>
      <c r="I10" s="16">
        <v>2583.81</v>
      </c>
      <c r="J10" s="8">
        <v>44651</v>
      </c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17064.62</v>
      </c>
      <c r="J12" s="3" t="s">
        <v>17</v>
      </c>
    </row>
    <row r="13" spans="1:10" ht="15.75" thickBot="1" x14ac:dyDescent="0.3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 s="4"/>
      <c r="C14" s="3"/>
      <c r="D14" s="3"/>
      <c r="E14" s="3"/>
      <c r="F14" s="15">
        <v>16715.3</v>
      </c>
      <c r="G14" s="3"/>
      <c r="H14" s="9" t="s">
        <v>22</v>
      </c>
      <c r="I14" s="10">
        <f>+Februar!I17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18">
        <f>+F3-F14+I12</f>
        <v>1992.58</v>
      </c>
      <c r="G15" s="3"/>
      <c r="H15" s="11" t="s">
        <v>12</v>
      </c>
      <c r="I15" s="12">
        <f>+I12</f>
        <v>17064.62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17064.62</v>
      </c>
      <c r="J16" s="3"/>
    </row>
    <row r="17" spans="1:10" ht="15.75" thickBot="1" x14ac:dyDescent="0.3">
      <c r="A17" t="s">
        <v>20</v>
      </c>
      <c r="B17" s="4"/>
      <c r="C17" s="20">
        <v>44651</v>
      </c>
      <c r="D17" s="3"/>
      <c r="E17" s="3"/>
      <c r="F17" s="3"/>
      <c r="G17" s="3"/>
      <c r="H17" s="13" t="s">
        <v>14</v>
      </c>
      <c r="I17" s="14">
        <v>0</v>
      </c>
      <c r="J17" s="3">
        <f>+I10+I11</f>
        <v>2583.81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pageMargins left="0.31496062992125984" right="0.31496062992125984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2"/>
  <sheetViews>
    <sheetView workbookViewId="0">
      <selection activeCell="L13" sqref="L13"/>
    </sheetView>
  </sheetViews>
  <sheetFormatPr defaultRowHeight="15" x14ac:dyDescent="0.25"/>
  <cols>
    <col min="1" max="1" width="5.85546875" customWidth="1"/>
    <col min="2" max="2" width="11.7109375" style="2" customWidth="1"/>
    <col min="3" max="3" width="9.85546875" bestFit="1" customWidth="1"/>
    <col min="4" max="4" width="10.7109375" customWidth="1"/>
    <col min="5" max="5" width="19.28515625" customWidth="1"/>
    <col min="6" max="6" width="37.5703125" customWidth="1"/>
    <col min="8" max="8" width="16.85546875" customWidth="1"/>
    <col min="9" max="9" width="24.140625" customWidth="1"/>
  </cols>
  <sheetData>
    <row r="1" spans="1:10" x14ac:dyDescent="0.25">
      <c r="A1" t="s">
        <v>41</v>
      </c>
    </row>
    <row r="3" spans="1:10" x14ac:dyDescent="0.25">
      <c r="A3" t="s">
        <v>18</v>
      </c>
      <c r="F3">
        <f>+Marec!F15</f>
        <v>1992.58</v>
      </c>
    </row>
    <row r="4" spans="1:10" x14ac:dyDescent="0.25">
      <c r="A4" t="s">
        <v>11</v>
      </c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13</v>
      </c>
      <c r="B6" s="7" t="s">
        <v>67</v>
      </c>
      <c r="C6" s="8">
        <v>44657</v>
      </c>
      <c r="D6" s="8">
        <v>44658</v>
      </c>
      <c r="E6" s="5" t="s">
        <v>68</v>
      </c>
      <c r="F6" s="5" t="s">
        <v>32</v>
      </c>
      <c r="G6" s="5">
        <v>46949461</v>
      </c>
      <c r="H6" s="5" t="s">
        <v>33</v>
      </c>
      <c r="I6" s="16">
        <v>110.45</v>
      </c>
      <c r="J6" s="1" t="s">
        <v>69</v>
      </c>
    </row>
    <row r="7" spans="1:10" x14ac:dyDescent="0.25">
      <c r="A7" s="5">
        <v>14</v>
      </c>
      <c r="B7" s="7" t="s">
        <v>71</v>
      </c>
      <c r="C7" s="8">
        <v>44663</v>
      </c>
      <c r="D7" s="8">
        <v>44663</v>
      </c>
      <c r="E7" s="5" t="s">
        <v>72</v>
      </c>
      <c r="F7" s="5" t="s">
        <v>73</v>
      </c>
      <c r="G7" s="5">
        <v>50020188</v>
      </c>
      <c r="H7" s="5" t="s">
        <v>27</v>
      </c>
      <c r="I7" s="16">
        <v>220.46</v>
      </c>
      <c r="J7" s="1">
        <v>44663</v>
      </c>
    </row>
    <row r="8" spans="1:10" x14ac:dyDescent="0.25">
      <c r="A8" s="5">
        <v>15</v>
      </c>
      <c r="B8" s="7" t="s">
        <v>70</v>
      </c>
      <c r="C8" s="8">
        <v>44673</v>
      </c>
      <c r="D8" s="8">
        <v>44673</v>
      </c>
      <c r="E8" s="5" t="s">
        <v>72</v>
      </c>
      <c r="F8" s="5" t="s">
        <v>73</v>
      </c>
      <c r="G8" s="5">
        <v>50020188</v>
      </c>
      <c r="H8" s="5" t="s">
        <v>27</v>
      </c>
      <c r="I8" s="16">
        <v>7460.57</v>
      </c>
      <c r="J8" s="8">
        <v>44673</v>
      </c>
    </row>
    <row r="9" spans="1:10" x14ac:dyDescent="0.25">
      <c r="A9" s="5">
        <v>16</v>
      </c>
      <c r="B9" s="7" t="s">
        <v>74</v>
      </c>
      <c r="C9" s="8" t="s">
        <v>75</v>
      </c>
      <c r="D9" s="8">
        <v>44680</v>
      </c>
      <c r="E9" s="5" t="s">
        <v>72</v>
      </c>
      <c r="F9" s="5" t="s">
        <v>73</v>
      </c>
      <c r="G9" s="5">
        <v>50020188</v>
      </c>
      <c r="H9" s="5" t="s">
        <v>27</v>
      </c>
      <c r="I9" s="16">
        <v>5764.09</v>
      </c>
      <c r="J9" s="8"/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13555.57</v>
      </c>
      <c r="J12" s="3" t="s">
        <v>17</v>
      </c>
    </row>
    <row r="13" spans="1:10" ht="15.75" thickBot="1" x14ac:dyDescent="0.3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/>
      <c r="C14" s="3"/>
      <c r="D14" s="3"/>
      <c r="E14" s="3"/>
      <c r="F14" s="15">
        <v>13573.69</v>
      </c>
      <c r="G14" s="3"/>
      <c r="H14" s="9" t="s">
        <v>22</v>
      </c>
      <c r="I14" s="10">
        <f>+Marec!I17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18">
        <f>+F3-F14+I12</f>
        <v>1974.4599999999991</v>
      </c>
      <c r="G15" s="3"/>
      <c r="H15" s="11" t="s">
        <v>12</v>
      </c>
      <c r="I15" s="12">
        <f>+I12</f>
        <v>13555.57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13555.57</v>
      </c>
      <c r="J16" s="3"/>
    </row>
    <row r="17" spans="1:10" ht="15.75" thickBot="1" x14ac:dyDescent="0.3">
      <c r="A17" t="s">
        <v>20</v>
      </c>
      <c r="B17" s="4"/>
      <c r="C17" s="20">
        <v>44681</v>
      </c>
      <c r="D17" s="3"/>
      <c r="E17" s="3"/>
      <c r="F17" s="3"/>
      <c r="G17" s="3"/>
      <c r="H17" s="13" t="s">
        <v>14</v>
      </c>
      <c r="I17" s="14">
        <v>0</v>
      </c>
      <c r="J17" s="3">
        <f>+I10+I11</f>
        <v>0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B21"/>
    </row>
    <row r="22" spans="1:10" x14ac:dyDescent="0.25">
      <c r="B22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0"/>
  <sheetViews>
    <sheetView workbookViewId="0">
      <selection activeCell="F18" sqref="F18"/>
    </sheetView>
  </sheetViews>
  <sheetFormatPr defaultRowHeight="15" x14ac:dyDescent="0.25"/>
  <cols>
    <col min="2" max="2" width="12.140625" customWidth="1"/>
    <col min="3" max="3" width="9.85546875" bestFit="1" customWidth="1"/>
    <col min="4" max="4" width="11" customWidth="1"/>
    <col min="5" max="5" width="18.42578125" customWidth="1"/>
    <col min="6" max="6" width="40" customWidth="1"/>
    <col min="7" max="7" width="10.140625" customWidth="1"/>
    <col min="8" max="8" width="16.5703125" customWidth="1"/>
    <col min="9" max="9" width="23.85546875" customWidth="1"/>
    <col min="10" max="10" width="10.42578125" customWidth="1"/>
  </cols>
  <sheetData>
    <row r="1" spans="1:10" x14ac:dyDescent="0.25">
      <c r="A1" t="s">
        <v>42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+Apríl!F15</f>
        <v>1974.4599999999991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17</v>
      </c>
      <c r="B6" s="7" t="s">
        <v>76</v>
      </c>
      <c r="C6" s="8">
        <v>44693</v>
      </c>
      <c r="D6" s="8">
        <v>44693</v>
      </c>
      <c r="E6" s="5" t="s">
        <v>77</v>
      </c>
      <c r="F6" s="5"/>
      <c r="G6" s="5">
        <v>46949461</v>
      </c>
      <c r="H6" s="5" t="s">
        <v>33</v>
      </c>
      <c r="I6" s="16">
        <v>93.46</v>
      </c>
      <c r="J6" s="1" t="s">
        <v>78</v>
      </c>
    </row>
    <row r="7" spans="1:10" x14ac:dyDescent="0.25">
      <c r="A7" s="5">
        <v>18</v>
      </c>
      <c r="B7" s="7" t="s">
        <v>79</v>
      </c>
      <c r="C7" s="8">
        <v>44698</v>
      </c>
      <c r="D7" s="8">
        <v>44699</v>
      </c>
      <c r="E7" s="5" t="s">
        <v>72</v>
      </c>
      <c r="F7" s="5" t="s">
        <v>73</v>
      </c>
      <c r="G7" s="5">
        <v>50020188</v>
      </c>
      <c r="H7" s="5" t="s">
        <v>27</v>
      </c>
      <c r="I7" s="16">
        <v>9313.4</v>
      </c>
      <c r="J7" s="1" t="s">
        <v>80</v>
      </c>
    </row>
    <row r="8" spans="1:10" x14ac:dyDescent="0.25">
      <c r="A8" s="5">
        <v>19</v>
      </c>
      <c r="B8" s="7" t="s">
        <v>81</v>
      </c>
      <c r="C8" s="8">
        <v>44707</v>
      </c>
      <c r="D8" s="8">
        <v>44707</v>
      </c>
      <c r="E8" s="5" t="s">
        <v>77</v>
      </c>
      <c r="F8" s="5"/>
      <c r="G8" s="5">
        <v>46949461</v>
      </c>
      <c r="H8" s="5" t="s">
        <v>33</v>
      </c>
      <c r="I8" s="16">
        <v>103.37</v>
      </c>
      <c r="J8" s="8">
        <v>44707</v>
      </c>
    </row>
    <row r="9" spans="1:10" x14ac:dyDescent="0.25">
      <c r="A9" s="5">
        <v>20</v>
      </c>
      <c r="B9" s="7" t="s">
        <v>82</v>
      </c>
      <c r="C9" s="8">
        <v>44712</v>
      </c>
      <c r="D9" s="8">
        <v>44712</v>
      </c>
      <c r="E9" s="5" t="s">
        <v>72</v>
      </c>
      <c r="F9" s="5" t="s">
        <v>73</v>
      </c>
      <c r="G9" s="5">
        <v>50020188</v>
      </c>
      <c r="H9" s="5" t="s">
        <v>27</v>
      </c>
      <c r="I9" s="16">
        <v>9251.35</v>
      </c>
      <c r="J9" s="8">
        <v>1140439</v>
      </c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18761.580000000002</v>
      </c>
      <c r="J12" s="3" t="s">
        <v>17</v>
      </c>
    </row>
    <row r="13" spans="1:10" ht="14.45" customHeight="1" thickBot="1" x14ac:dyDescent="0.3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 s="4"/>
      <c r="C14" s="3"/>
      <c r="D14" s="3"/>
      <c r="E14" s="3"/>
      <c r="F14" s="15">
        <v>18656.259999999998</v>
      </c>
      <c r="G14" s="3"/>
      <c r="H14" s="9" t="s">
        <v>22</v>
      </c>
      <c r="I14" s="10">
        <f>+Apríl!I19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18">
        <f>+F3-F14+I12</f>
        <v>2079.7800000000025</v>
      </c>
      <c r="G15" s="3"/>
      <c r="H15" s="11" t="s">
        <v>12</v>
      </c>
      <c r="I15" s="12">
        <f>+I12</f>
        <v>18761.580000000002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18761.580000000002</v>
      </c>
      <c r="J16" s="3"/>
    </row>
    <row r="17" spans="1:10" ht="15.75" thickBot="1" x14ac:dyDescent="0.3">
      <c r="A17" t="s">
        <v>20</v>
      </c>
      <c r="B17" s="4"/>
      <c r="C17" s="20">
        <v>44712</v>
      </c>
      <c r="D17" s="3"/>
      <c r="E17" s="3"/>
      <c r="F17" s="3"/>
      <c r="G17" s="3"/>
      <c r="H17" s="13" t="s">
        <v>14</v>
      </c>
      <c r="I17" s="14">
        <v>0</v>
      </c>
      <c r="J17" s="3">
        <f>+I10+I11</f>
        <v>0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pageMargins left="0.39370078740157483" right="0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"/>
  <sheetViews>
    <sheetView workbookViewId="0">
      <selection activeCell="C17" sqref="C17"/>
    </sheetView>
  </sheetViews>
  <sheetFormatPr defaultRowHeight="15" x14ac:dyDescent="0.25"/>
  <cols>
    <col min="1" max="1" width="6.42578125" customWidth="1"/>
    <col min="2" max="2" width="11.7109375" customWidth="1"/>
    <col min="3" max="3" width="11" customWidth="1"/>
    <col min="4" max="4" width="11.28515625" customWidth="1"/>
    <col min="5" max="5" width="17.42578125" customWidth="1"/>
    <col min="6" max="6" width="37.85546875" customWidth="1"/>
    <col min="8" max="8" width="17" customWidth="1"/>
    <col min="9" max="9" width="19.42578125" customWidth="1"/>
    <col min="10" max="10" width="15.5703125" bestFit="1" customWidth="1"/>
  </cols>
  <sheetData>
    <row r="1" spans="1:10" x14ac:dyDescent="0.25">
      <c r="A1" t="s">
        <v>43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+Máj!F15</f>
        <v>2079.7800000000025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21</v>
      </c>
      <c r="B6" s="7" t="s">
        <v>83</v>
      </c>
      <c r="C6" s="8">
        <v>44729</v>
      </c>
      <c r="D6" s="8">
        <v>44729</v>
      </c>
      <c r="E6" s="5" t="s">
        <v>72</v>
      </c>
      <c r="F6" s="5" t="s">
        <v>84</v>
      </c>
      <c r="G6" s="5">
        <v>50020188</v>
      </c>
      <c r="H6" s="5" t="s">
        <v>27</v>
      </c>
      <c r="I6" s="22">
        <v>9727.6200000000008</v>
      </c>
      <c r="J6" s="1">
        <v>44729</v>
      </c>
    </row>
    <row r="7" spans="1:10" x14ac:dyDescent="0.25">
      <c r="A7" s="5">
        <v>22</v>
      </c>
      <c r="B7" s="7" t="s">
        <v>85</v>
      </c>
      <c r="C7" s="8">
        <v>44742</v>
      </c>
      <c r="D7" s="8">
        <v>44742</v>
      </c>
      <c r="E7" s="5" t="s">
        <v>72</v>
      </c>
      <c r="F7" s="5" t="s">
        <v>84</v>
      </c>
      <c r="G7" s="5">
        <v>50020188</v>
      </c>
      <c r="H7" s="5" t="s">
        <v>27</v>
      </c>
      <c r="I7" s="16">
        <v>5778.47</v>
      </c>
      <c r="J7" s="1"/>
    </row>
    <row r="8" spans="1:10" x14ac:dyDescent="0.25">
      <c r="A8" s="5"/>
      <c r="B8" s="7"/>
      <c r="C8" s="8"/>
      <c r="D8" s="8"/>
      <c r="E8" s="5"/>
      <c r="F8" s="5"/>
      <c r="G8" s="5"/>
      <c r="H8" s="5"/>
      <c r="I8" s="16"/>
      <c r="J8" s="8"/>
    </row>
    <row r="9" spans="1:10" x14ac:dyDescent="0.25">
      <c r="A9" s="5"/>
      <c r="B9" s="7"/>
      <c r="C9" s="8"/>
      <c r="D9" s="8"/>
      <c r="E9" s="5"/>
      <c r="F9" s="5"/>
      <c r="G9" s="5"/>
      <c r="H9" s="5"/>
      <c r="I9" s="22"/>
      <c r="J9" s="8"/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15506.09</v>
      </c>
      <c r="J12" s="3" t="s">
        <v>17</v>
      </c>
    </row>
    <row r="13" spans="1:10" ht="15.75" thickBot="1" x14ac:dyDescent="0.3">
      <c r="A13" s="3" t="s">
        <v>25</v>
      </c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 s="4"/>
      <c r="C14" s="3"/>
      <c r="D14" s="3"/>
      <c r="E14" s="3"/>
      <c r="F14" s="23">
        <v>16564.91</v>
      </c>
      <c r="G14" s="3"/>
      <c r="H14" s="9" t="s">
        <v>22</v>
      </c>
      <c r="I14" s="10">
        <f>+Máj!I19+Máj!I17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24">
        <f>+F3-F14+I12+F13</f>
        <v>1020.9600000000028</v>
      </c>
      <c r="G15" s="3"/>
      <c r="H15" s="11" t="s">
        <v>12</v>
      </c>
      <c r="I15" s="12">
        <f>+I12</f>
        <v>15506.09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15506.09</v>
      </c>
      <c r="J16" s="3"/>
    </row>
    <row r="17" spans="1:10" ht="15.75" thickBot="1" x14ac:dyDescent="0.3">
      <c r="A17" t="s">
        <v>20</v>
      </c>
      <c r="B17" s="4"/>
      <c r="C17" s="20">
        <v>44742</v>
      </c>
      <c r="D17" s="3"/>
      <c r="E17" s="3"/>
      <c r="F17" s="3"/>
      <c r="G17" s="3"/>
      <c r="H17" s="13" t="s">
        <v>14</v>
      </c>
      <c r="I17" s="14">
        <v>0</v>
      </c>
      <c r="J17" s="3">
        <f>+I10+I11</f>
        <v>0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 t="s">
        <v>19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 t="s">
        <v>19</v>
      </c>
    </row>
  </sheetData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workbookViewId="0">
      <selection activeCell="L16" sqref="L16"/>
    </sheetView>
  </sheetViews>
  <sheetFormatPr defaultRowHeight="15" x14ac:dyDescent="0.25"/>
  <cols>
    <col min="1" max="1" width="4.42578125" customWidth="1"/>
    <col min="2" max="2" width="11.7109375" customWidth="1"/>
    <col min="3" max="3" width="10.7109375" customWidth="1"/>
    <col min="4" max="4" width="10.85546875" customWidth="1"/>
    <col min="5" max="5" width="18.140625" customWidth="1"/>
    <col min="6" max="6" width="37.28515625" customWidth="1"/>
    <col min="8" max="8" width="16.140625" customWidth="1"/>
    <col min="9" max="9" width="17.85546875" customWidth="1"/>
    <col min="10" max="10" width="15.5703125" bestFit="1" customWidth="1"/>
  </cols>
  <sheetData>
    <row r="1" spans="1:10" x14ac:dyDescent="0.25">
      <c r="A1" t="s">
        <v>44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+Jún!F15</f>
        <v>1020.9600000000028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>
        <v>23</v>
      </c>
      <c r="B6" s="7" t="s">
        <v>87</v>
      </c>
      <c r="C6" s="8">
        <v>44771</v>
      </c>
      <c r="D6" s="8">
        <v>44771</v>
      </c>
      <c r="E6" s="5" t="s">
        <v>72</v>
      </c>
      <c r="F6" s="5" t="s">
        <v>88</v>
      </c>
      <c r="G6" s="5">
        <v>50020188</v>
      </c>
      <c r="H6" s="5" t="s">
        <v>27</v>
      </c>
      <c r="I6" s="16">
        <v>4441.16</v>
      </c>
      <c r="J6" s="1">
        <v>44771</v>
      </c>
    </row>
    <row r="7" spans="1:10" x14ac:dyDescent="0.25">
      <c r="A7" s="5"/>
      <c r="B7" s="7"/>
      <c r="C7" s="8"/>
      <c r="D7" s="8"/>
      <c r="E7" s="5"/>
      <c r="F7" s="5"/>
      <c r="G7" s="5"/>
      <c r="H7" s="5"/>
      <c r="I7" s="16"/>
      <c r="J7" s="1"/>
    </row>
    <row r="8" spans="1:10" x14ac:dyDescent="0.25">
      <c r="A8" s="5"/>
      <c r="B8" s="7"/>
      <c r="C8" s="8"/>
      <c r="D8" s="8"/>
      <c r="E8" s="5"/>
      <c r="F8" s="5"/>
      <c r="G8" s="5"/>
      <c r="H8" s="5"/>
      <c r="I8" s="16"/>
      <c r="J8" s="8"/>
    </row>
    <row r="9" spans="1:10" x14ac:dyDescent="0.25">
      <c r="A9" s="5"/>
      <c r="B9" s="7"/>
      <c r="C9" s="8"/>
      <c r="D9" s="8"/>
      <c r="E9" s="5"/>
      <c r="F9" s="5"/>
      <c r="G9" s="5"/>
      <c r="H9" s="5"/>
      <c r="I9" s="16"/>
      <c r="J9" s="8"/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4441.16</v>
      </c>
      <c r="J12" s="3" t="s">
        <v>17</v>
      </c>
    </row>
    <row r="13" spans="1:10" ht="15.75" thickBot="1" x14ac:dyDescent="0.3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 s="4"/>
      <c r="C14" s="3"/>
      <c r="D14" s="3"/>
      <c r="E14" s="3"/>
      <c r="F14" s="15">
        <v>4720.9799999999996</v>
      </c>
      <c r="G14" s="3"/>
      <c r="H14" s="9" t="s">
        <v>22</v>
      </c>
      <c r="I14" s="10">
        <f>+Jún!I17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18">
        <f>+F3-F14+I12</f>
        <v>741.14000000000306</v>
      </c>
      <c r="G15" s="3"/>
      <c r="H15" s="11" t="s">
        <v>12</v>
      </c>
      <c r="I15" s="12">
        <f>+I12</f>
        <v>4441.16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4441.16</v>
      </c>
      <c r="J16" s="3"/>
    </row>
    <row r="17" spans="1:10" ht="15.75" thickBot="1" x14ac:dyDescent="0.3">
      <c r="A17" t="s">
        <v>86</v>
      </c>
      <c r="B17" s="4"/>
      <c r="C17" s="20"/>
      <c r="D17" s="3"/>
      <c r="E17" s="3"/>
      <c r="F17" s="3"/>
      <c r="G17" s="3"/>
      <c r="H17" s="13" t="s">
        <v>14</v>
      </c>
      <c r="I17" s="14">
        <v>0</v>
      </c>
      <c r="J17" s="3">
        <f>+I10+I11</f>
        <v>0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 t="s">
        <v>19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 t="s">
        <v>19</v>
      </c>
    </row>
  </sheetData>
  <pageMargins left="0.11811023622047245" right="0.1181102362204724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0"/>
  <sheetViews>
    <sheetView workbookViewId="0">
      <selection activeCell="C18" sqref="C18"/>
    </sheetView>
  </sheetViews>
  <sheetFormatPr defaultRowHeight="15" x14ac:dyDescent="0.25"/>
  <cols>
    <col min="1" max="1" width="5.85546875" customWidth="1"/>
    <col min="2" max="2" width="12" customWidth="1"/>
    <col min="3" max="3" width="9.85546875" bestFit="1" customWidth="1"/>
    <col min="4" max="4" width="10.42578125" bestFit="1" customWidth="1"/>
    <col min="5" max="5" width="17.85546875" customWidth="1"/>
    <col min="6" max="6" width="37" customWidth="1"/>
    <col min="8" max="8" width="17" customWidth="1"/>
    <col min="9" max="9" width="15.7109375" customWidth="1"/>
    <col min="10" max="10" width="15.5703125" bestFit="1" customWidth="1"/>
  </cols>
  <sheetData>
    <row r="1" spans="1:10" x14ac:dyDescent="0.25">
      <c r="A1" t="s">
        <v>45</v>
      </c>
      <c r="B1" s="2"/>
    </row>
    <row r="2" spans="1:10" x14ac:dyDescent="0.25">
      <c r="B2" s="2"/>
    </row>
    <row r="3" spans="1:10" x14ac:dyDescent="0.25">
      <c r="A3" t="s">
        <v>18</v>
      </c>
      <c r="B3" s="2"/>
      <c r="F3">
        <f>+Júl!F15</f>
        <v>741.14000000000306</v>
      </c>
    </row>
    <row r="4" spans="1:10" x14ac:dyDescent="0.25">
      <c r="A4" t="s">
        <v>11</v>
      </c>
      <c r="B4" s="2"/>
    </row>
    <row r="5" spans="1:10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0" x14ac:dyDescent="0.25">
      <c r="A6" s="5"/>
      <c r="B6" s="7"/>
      <c r="C6" s="8"/>
      <c r="D6" s="8"/>
      <c r="E6" s="5"/>
      <c r="F6" s="5"/>
      <c r="G6" s="5"/>
      <c r="H6" s="5"/>
      <c r="I6" s="16"/>
      <c r="J6" s="1"/>
    </row>
    <row r="7" spans="1:10" x14ac:dyDescent="0.25">
      <c r="A7" s="5"/>
      <c r="B7" s="7"/>
      <c r="C7" s="8"/>
      <c r="D7" s="8"/>
      <c r="E7" s="5"/>
      <c r="F7" s="5"/>
      <c r="G7" s="5"/>
      <c r="H7" s="5"/>
      <c r="I7" s="16"/>
      <c r="J7" s="1"/>
    </row>
    <row r="8" spans="1:10" x14ac:dyDescent="0.25">
      <c r="A8" s="5"/>
      <c r="B8" s="7"/>
      <c r="C8" s="8"/>
      <c r="D8" s="8"/>
      <c r="E8" s="5"/>
      <c r="F8" s="5"/>
      <c r="G8" s="5"/>
      <c r="H8" s="5"/>
      <c r="I8" s="16"/>
      <c r="J8" s="8"/>
    </row>
    <row r="9" spans="1:10" x14ac:dyDescent="0.25">
      <c r="A9" s="5"/>
      <c r="B9" s="7"/>
      <c r="C9" s="8"/>
      <c r="D9" s="8"/>
      <c r="E9" s="5"/>
      <c r="F9" s="5"/>
      <c r="G9" s="5"/>
      <c r="H9" s="5"/>
      <c r="I9" s="16"/>
      <c r="J9" s="8"/>
    </row>
    <row r="10" spans="1:10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0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0" x14ac:dyDescent="0.25">
      <c r="A12" s="3" t="s">
        <v>2</v>
      </c>
      <c r="B12" s="4"/>
      <c r="C12" s="3"/>
      <c r="D12" s="3"/>
      <c r="E12" s="3"/>
      <c r="F12" s="3"/>
      <c r="G12" s="3"/>
      <c r="H12" s="3"/>
      <c r="I12" s="19">
        <f>SUM(I6:I11)</f>
        <v>0</v>
      </c>
      <c r="J12" s="3" t="s">
        <v>17</v>
      </c>
    </row>
    <row r="13" spans="1:10" ht="15.75" thickBot="1" x14ac:dyDescent="0.3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24</v>
      </c>
      <c r="B14" s="4"/>
      <c r="C14" s="3"/>
      <c r="D14" s="3"/>
      <c r="E14" s="3"/>
      <c r="F14" s="15">
        <v>0</v>
      </c>
      <c r="G14" s="3"/>
      <c r="H14" s="9" t="s">
        <v>22</v>
      </c>
      <c r="I14" s="10">
        <f>+Júl!I19</f>
        <v>0</v>
      </c>
      <c r="J14" s="3"/>
    </row>
    <row r="15" spans="1:10" x14ac:dyDescent="0.25">
      <c r="A15" t="s">
        <v>16</v>
      </c>
      <c r="B15" s="4"/>
      <c r="C15" s="3"/>
      <c r="D15" s="3"/>
      <c r="E15" s="3"/>
      <c r="F15" s="18">
        <f>+F3-F14+I12</f>
        <v>741.14000000000306</v>
      </c>
      <c r="G15" s="3"/>
      <c r="H15" s="11" t="s">
        <v>12</v>
      </c>
      <c r="I15" s="12">
        <f>+I12</f>
        <v>0</v>
      </c>
      <c r="J15" s="3"/>
    </row>
    <row r="16" spans="1:10" x14ac:dyDescent="0.25">
      <c r="A16" s="3"/>
      <c r="B16" s="4"/>
      <c r="C16" s="3"/>
      <c r="D16" s="3"/>
      <c r="E16" s="3"/>
      <c r="F16" s="3"/>
      <c r="G16" s="3"/>
      <c r="H16" s="11" t="s">
        <v>13</v>
      </c>
      <c r="I16" s="17">
        <f>+I14+I15-I17</f>
        <v>0</v>
      </c>
      <c r="J16" s="3"/>
    </row>
    <row r="17" spans="1:10" ht="15.75" thickBot="1" x14ac:dyDescent="0.3">
      <c r="A17" t="s">
        <v>20</v>
      </c>
      <c r="B17" s="4"/>
      <c r="C17" s="20">
        <v>44806</v>
      </c>
      <c r="D17" s="3"/>
      <c r="E17" s="3"/>
      <c r="F17" s="3"/>
      <c r="G17" s="3"/>
      <c r="H17" s="13" t="s">
        <v>14</v>
      </c>
      <c r="I17" s="14">
        <v>0</v>
      </c>
      <c r="J17" s="3">
        <f>+I10+I11</f>
        <v>0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 t="s">
        <v>21</v>
      </c>
      <c r="H19" s="3"/>
      <c r="I19" s="16">
        <f>+I14</f>
        <v>0</v>
      </c>
      <c r="J19" s="3" t="s">
        <v>19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 t="s">
        <v>19</v>
      </c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selection activeCell="M14" sqref="M14"/>
    </sheetView>
  </sheetViews>
  <sheetFormatPr defaultColWidth="8.7109375" defaultRowHeight="15" x14ac:dyDescent="0.25"/>
  <cols>
    <col min="1" max="1" width="5.85546875" style="3" customWidth="1"/>
    <col min="2" max="2" width="11.7109375" style="3" customWidth="1"/>
    <col min="3" max="3" width="10.42578125" style="3" customWidth="1"/>
    <col min="4" max="4" width="10.85546875" style="3" customWidth="1"/>
    <col min="5" max="5" width="18.140625" style="3" customWidth="1"/>
    <col min="6" max="6" width="35.140625" style="3" customWidth="1"/>
    <col min="7" max="7" width="8.7109375" style="3"/>
    <col min="8" max="8" width="26.5703125" style="3" customWidth="1"/>
    <col min="9" max="9" width="10.28515625" style="3" customWidth="1"/>
    <col min="10" max="10" width="10.85546875" style="3" customWidth="1"/>
    <col min="11" max="16384" width="8.7109375" style="3"/>
  </cols>
  <sheetData>
    <row r="1" spans="1:12" x14ac:dyDescent="0.25">
      <c r="A1" t="s">
        <v>46</v>
      </c>
      <c r="B1" s="2"/>
      <c r="C1"/>
      <c r="D1"/>
      <c r="E1"/>
      <c r="F1"/>
      <c r="G1"/>
      <c r="H1"/>
      <c r="I1"/>
      <c r="J1"/>
    </row>
    <row r="2" spans="1:12" x14ac:dyDescent="0.25">
      <c r="A2"/>
      <c r="B2" s="2"/>
      <c r="C2"/>
      <c r="D2"/>
      <c r="E2"/>
      <c r="F2"/>
      <c r="G2"/>
      <c r="H2"/>
      <c r="I2"/>
      <c r="J2"/>
    </row>
    <row r="3" spans="1:12" x14ac:dyDescent="0.25">
      <c r="A3" t="s">
        <v>18</v>
      </c>
      <c r="B3" s="2"/>
      <c r="C3"/>
      <c r="D3"/>
      <c r="E3"/>
      <c r="F3">
        <f>+August!F15</f>
        <v>741.14000000000306</v>
      </c>
      <c r="G3"/>
      <c r="H3"/>
      <c r="I3"/>
      <c r="J3"/>
    </row>
    <row r="4" spans="1:12" x14ac:dyDescent="0.25">
      <c r="A4" t="s">
        <v>11</v>
      </c>
      <c r="B4" s="2"/>
      <c r="C4"/>
      <c r="D4"/>
      <c r="E4"/>
      <c r="F4"/>
      <c r="G4"/>
      <c r="H4"/>
      <c r="I4"/>
      <c r="J4"/>
    </row>
    <row r="5" spans="1:12" x14ac:dyDescent="0.25">
      <c r="A5" s="5" t="s">
        <v>3</v>
      </c>
      <c r="B5" s="6" t="s">
        <v>0</v>
      </c>
      <c r="C5" s="5" t="s">
        <v>5</v>
      </c>
      <c r="D5" s="5" t="s">
        <v>6</v>
      </c>
      <c r="E5" s="5" t="s">
        <v>4</v>
      </c>
      <c r="F5" s="5" t="s">
        <v>7</v>
      </c>
      <c r="G5" s="5" t="s">
        <v>8</v>
      </c>
      <c r="H5" s="5" t="s">
        <v>10</v>
      </c>
      <c r="I5" s="5" t="s">
        <v>1</v>
      </c>
      <c r="J5" s="5" t="s">
        <v>9</v>
      </c>
    </row>
    <row r="6" spans="1:12" x14ac:dyDescent="0.25">
      <c r="A6" s="5">
        <v>24</v>
      </c>
      <c r="B6" s="7" t="s">
        <v>89</v>
      </c>
      <c r="C6" s="8">
        <v>44823</v>
      </c>
      <c r="D6" s="8">
        <v>44823</v>
      </c>
      <c r="E6" s="5" t="s">
        <v>65</v>
      </c>
      <c r="F6" s="5" t="s">
        <v>88</v>
      </c>
      <c r="G6" s="5" t="s">
        <v>90</v>
      </c>
      <c r="H6" s="5"/>
      <c r="I6" s="16">
        <v>7405.74</v>
      </c>
      <c r="J6" s="1">
        <v>44823</v>
      </c>
    </row>
    <row r="7" spans="1:12" x14ac:dyDescent="0.25">
      <c r="A7" s="5">
        <v>25</v>
      </c>
      <c r="B7" s="7" t="s">
        <v>92</v>
      </c>
      <c r="C7" s="8">
        <v>44825</v>
      </c>
      <c r="D7" s="8">
        <v>44825</v>
      </c>
      <c r="E7" s="5" t="s">
        <v>68</v>
      </c>
      <c r="F7" s="5" t="s">
        <v>32</v>
      </c>
      <c r="G7" s="5" t="s">
        <v>93</v>
      </c>
      <c r="H7" s="5"/>
      <c r="I7" s="16">
        <v>119.56</v>
      </c>
      <c r="J7" s="1" t="s">
        <v>94</v>
      </c>
      <c r="L7"/>
    </row>
    <row r="8" spans="1:12" x14ac:dyDescent="0.25">
      <c r="A8" s="5">
        <v>26</v>
      </c>
      <c r="B8" s="7" t="s">
        <v>91</v>
      </c>
      <c r="C8" s="8">
        <v>44834</v>
      </c>
      <c r="D8" s="8">
        <v>44834</v>
      </c>
      <c r="E8" s="5" t="s">
        <v>65</v>
      </c>
      <c r="F8" s="5" t="s">
        <v>88</v>
      </c>
      <c r="G8" s="5" t="s">
        <v>90</v>
      </c>
      <c r="H8" s="5"/>
      <c r="I8" s="16">
        <v>8551.0300000000007</v>
      </c>
      <c r="J8" s="8">
        <v>44834</v>
      </c>
    </row>
    <row r="9" spans="1:12" x14ac:dyDescent="0.25">
      <c r="A9" s="5"/>
      <c r="B9" s="7"/>
      <c r="C9" s="8"/>
      <c r="D9" s="8"/>
      <c r="E9" s="5"/>
      <c r="F9" s="5"/>
      <c r="G9" s="5"/>
      <c r="H9" s="5"/>
      <c r="I9" s="16"/>
      <c r="J9" s="8"/>
    </row>
    <row r="10" spans="1:12" x14ac:dyDescent="0.25">
      <c r="A10" s="5"/>
      <c r="B10" s="7"/>
      <c r="C10" s="8"/>
      <c r="D10" s="8"/>
      <c r="E10" s="5"/>
      <c r="F10" s="5"/>
      <c r="G10" s="5"/>
      <c r="H10" s="5"/>
      <c r="I10" s="16"/>
      <c r="J10" s="8"/>
    </row>
    <row r="11" spans="1:12" x14ac:dyDescent="0.25">
      <c r="A11" s="5"/>
      <c r="B11" s="7"/>
      <c r="C11" s="8"/>
      <c r="D11" s="8"/>
      <c r="E11" s="5"/>
      <c r="F11" s="5"/>
      <c r="G11" s="5"/>
      <c r="H11" s="5"/>
      <c r="I11" s="15"/>
      <c r="J11" s="20"/>
    </row>
    <row r="12" spans="1:12" x14ac:dyDescent="0.25">
      <c r="A12" s="3" t="s">
        <v>2</v>
      </c>
      <c r="B12" s="4"/>
      <c r="I12" s="19">
        <f>SUM(I6:I11)</f>
        <v>16076.330000000002</v>
      </c>
      <c r="J12" s="3" t="s">
        <v>17</v>
      </c>
    </row>
    <row r="13" spans="1:12" ht="15.75" thickBot="1" x14ac:dyDescent="0.3">
      <c r="B13" s="4"/>
    </row>
    <row r="14" spans="1:12" x14ac:dyDescent="0.25">
      <c r="A14" t="s">
        <v>15</v>
      </c>
      <c r="B14" t="s">
        <v>24</v>
      </c>
      <c r="F14" s="15">
        <v>15110.99</v>
      </c>
      <c r="H14" s="9" t="s">
        <v>22</v>
      </c>
      <c r="I14" s="10">
        <f>+August!I17</f>
        <v>0</v>
      </c>
    </row>
    <row r="15" spans="1:12" x14ac:dyDescent="0.25">
      <c r="A15" t="s">
        <v>16</v>
      </c>
      <c r="B15" s="4"/>
      <c r="F15" s="18">
        <f>+F3-F14+I12</f>
        <v>1706.480000000005</v>
      </c>
      <c r="H15" s="11" t="s">
        <v>12</v>
      </c>
      <c r="I15" s="12">
        <f>+I12</f>
        <v>16076.330000000002</v>
      </c>
    </row>
    <row r="16" spans="1:12" x14ac:dyDescent="0.25">
      <c r="B16" s="4"/>
      <c r="H16" s="11" t="s">
        <v>13</v>
      </c>
      <c r="I16" s="17">
        <f>+I14+I15-I17</f>
        <v>16076.330000000002</v>
      </c>
    </row>
    <row r="17" spans="1:10" ht="15.75" thickBot="1" x14ac:dyDescent="0.3">
      <c r="A17" t="s">
        <v>20</v>
      </c>
      <c r="B17" s="4"/>
      <c r="C17" s="20">
        <v>44834</v>
      </c>
      <c r="H17" s="13" t="s">
        <v>14</v>
      </c>
      <c r="I17" s="14">
        <v>0</v>
      </c>
      <c r="J17" s="3">
        <f>+I10+I11</f>
        <v>0</v>
      </c>
    </row>
    <row r="19" spans="1:10" x14ac:dyDescent="0.25">
      <c r="G19" s="3" t="s">
        <v>21</v>
      </c>
      <c r="I19" s="16">
        <f>+I14</f>
        <v>0</v>
      </c>
      <c r="J19" s="3" t="s">
        <v>19</v>
      </c>
    </row>
    <row r="20" spans="1:10" x14ac:dyDescent="0.25">
      <c r="J20" s="3" t="s">
        <v>19</v>
      </c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</sheetData>
  <pageMargins left="0.51181102362204722" right="0.31496062992125984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3</vt:i4>
      </vt:variant>
    </vt:vector>
  </HeadingPairs>
  <TitlesOfParts>
    <vt:vector size="15" baseType="lpstr">
      <vt:lpstr>Januar</vt:lpstr>
      <vt:lpstr>Februar</vt:lpstr>
      <vt:lpstr>Marec</vt:lpstr>
      <vt:lpstr>Apríl</vt:lpstr>
      <vt:lpstr>Máj</vt:lpstr>
      <vt:lpstr>Jún</vt:lpstr>
      <vt:lpstr>Júl</vt:lpstr>
      <vt:lpstr>August</vt:lpstr>
      <vt:lpstr>September</vt:lpstr>
      <vt:lpstr>Oktober</vt:lpstr>
      <vt:lpstr>November</vt:lpstr>
      <vt:lpstr>December</vt:lpstr>
      <vt:lpstr>Februar!Oblasť_tlače</vt:lpstr>
      <vt:lpstr>Jún!Oblasť_tlače</vt:lpstr>
      <vt:lpstr>Marec!Oblasť_tlače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jedáleň-mš</cp:lastModifiedBy>
  <cp:lastPrinted>2022-12-19T13:44:54Z</cp:lastPrinted>
  <dcterms:created xsi:type="dcterms:W3CDTF">2012-01-11T10:41:34Z</dcterms:created>
  <dcterms:modified xsi:type="dcterms:W3CDTF">2022-12-28T09:43:09Z</dcterms:modified>
</cp:coreProperties>
</file>