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795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<sst xmlns="http://schemas.openxmlformats.org/spreadsheetml/2006/main" count="129" uniqueCount="124">
  <si>
    <t>v Sk</t>
  </si>
  <si>
    <t xml:space="preserve">účet č. </t>
  </si>
  <si>
    <t>názov účtu</t>
  </si>
  <si>
    <t>stav</t>
  </si>
  <si>
    <t>231.01</t>
  </si>
  <si>
    <t>231.02</t>
  </si>
  <si>
    <t>231.03</t>
  </si>
  <si>
    <t>231.04</t>
  </si>
  <si>
    <t>231.05</t>
  </si>
  <si>
    <t>231.06</t>
  </si>
  <si>
    <t>231.07</t>
  </si>
  <si>
    <t>231.08</t>
  </si>
  <si>
    <t>231.09</t>
  </si>
  <si>
    <t>231.10</t>
  </si>
  <si>
    <t>231.11</t>
  </si>
  <si>
    <t>231.12</t>
  </si>
  <si>
    <t>231.13</t>
  </si>
  <si>
    <t>231.14</t>
  </si>
  <si>
    <t>231.15</t>
  </si>
  <si>
    <t>VUB - privatizačný</t>
  </si>
  <si>
    <t>VBU - základný</t>
  </si>
  <si>
    <t>VUB - Pálfyovský</t>
  </si>
  <si>
    <t>Slovenská sporit.</t>
  </si>
  <si>
    <t>AG Banka</t>
  </si>
  <si>
    <t>ČSOB</t>
  </si>
  <si>
    <t>SLSP - dotačný účet</t>
  </si>
  <si>
    <t>VUB - Polkoráby</t>
  </si>
  <si>
    <t>PKB - Dexia dotačný účet pre školstvo</t>
  </si>
  <si>
    <t>069.01</t>
  </si>
  <si>
    <t>069.02</t>
  </si>
  <si>
    <t>069.03</t>
  </si>
  <si>
    <t>069.04</t>
  </si>
  <si>
    <t>069.07</t>
  </si>
  <si>
    <t>069.10</t>
  </si>
  <si>
    <t>VUB - termín.vklad</t>
  </si>
  <si>
    <t>Dexia - termín.vklad</t>
  </si>
  <si>
    <t>Dexia - bežný účet</t>
  </si>
  <si>
    <t>AG - banka - TVK</t>
  </si>
  <si>
    <t>SLSP - termín.vklad</t>
  </si>
  <si>
    <t>TABA - termín.vklad</t>
  </si>
  <si>
    <t>súčet za termínované vklady mesta</t>
  </si>
  <si>
    <t>242.01</t>
  </si>
  <si>
    <t>243.03</t>
  </si>
  <si>
    <t>243.04</t>
  </si>
  <si>
    <t>rezervný fond</t>
  </si>
  <si>
    <t>hodový účet</t>
  </si>
  <si>
    <t>fondové účty spolu</t>
  </si>
  <si>
    <t>Bežné účty spolu</t>
  </si>
  <si>
    <t>245.01</t>
  </si>
  <si>
    <t>245.02</t>
  </si>
  <si>
    <t>depozit na mzdy</t>
  </si>
  <si>
    <t>depozit na kapitálové výdavky</t>
  </si>
  <si>
    <t>Ing. Mariana Fiamová</t>
  </si>
  <si>
    <t>hlavný kontrolór mesta</t>
  </si>
  <si>
    <t>Ing. Juraj Pavelek</t>
  </si>
  <si>
    <t>primátor mesta</t>
  </si>
  <si>
    <t>Ing. Alexander Achberger</t>
  </si>
  <si>
    <t>bežné príjmy</t>
  </si>
  <si>
    <t>kapitálové príjmy</t>
  </si>
  <si>
    <t>bežné výdavky</t>
  </si>
  <si>
    <t>kapitálové výdavky</t>
  </si>
  <si>
    <t>podielové dane</t>
  </si>
  <si>
    <t>daňové príjmy</t>
  </si>
  <si>
    <t>príjmy z prenájmu</t>
  </si>
  <si>
    <t>úroky</t>
  </si>
  <si>
    <t>ostatné príjmy</t>
  </si>
  <si>
    <t>dotácia matrika</t>
  </si>
  <si>
    <t>dotácia školstvo</t>
  </si>
  <si>
    <t>Bežné príjmy celkom</t>
  </si>
  <si>
    <t>príjmy z predaja bytov</t>
  </si>
  <si>
    <t>príjmy z predaja pozemkov</t>
  </si>
  <si>
    <t>kapitálové dotácie</t>
  </si>
  <si>
    <t>príjmy zo združených prostriedkov</t>
  </si>
  <si>
    <t>výdavky správy</t>
  </si>
  <si>
    <t>výdavky školstva</t>
  </si>
  <si>
    <t>ostatné výdavky mesta</t>
  </si>
  <si>
    <t>výdavky pre ZŠ a ZUŠ</t>
  </si>
  <si>
    <t>výdavky mesta</t>
  </si>
  <si>
    <t xml:space="preserve">Bežné výdavky </t>
  </si>
  <si>
    <t>Bežné príjmy</t>
  </si>
  <si>
    <t>Bežné výdavky</t>
  </si>
  <si>
    <t>Výsledok z bežného hospodárenia</t>
  </si>
  <si>
    <t>Kapitálové príjmy</t>
  </si>
  <si>
    <t>Kapitálové výdavky</t>
  </si>
  <si>
    <t>Výsledok z kapitálového hospodárenia</t>
  </si>
  <si>
    <t>Výsledok z finančných operácií</t>
  </si>
  <si>
    <t>Bežné výdavky celkom</t>
  </si>
  <si>
    <t>PRÍJMOVÁ  ČASŤ</t>
  </si>
  <si>
    <t>VÝDAVKOVÁ  ČASŤ</t>
  </si>
  <si>
    <t>Finančné operácia = prevody z rezervného fondu (použitie)</t>
  </si>
  <si>
    <t>príjmy z štátneho  fondu ŽP</t>
  </si>
  <si>
    <t>Kapitálové príjmy celkom</t>
  </si>
  <si>
    <t>Kapitálové výdavky celkom</t>
  </si>
  <si>
    <t>Záverečný účet mesta Svätý Jur k 31. 12. 2004</t>
  </si>
  <si>
    <t>dotácia staveb.úrad</t>
  </si>
  <si>
    <t>dotácia sociálne služby</t>
  </si>
  <si>
    <t>výdavky na matriku</t>
  </si>
  <si>
    <t>výdavky na staveb.úrad</t>
  </si>
  <si>
    <t>výdavky na sociálne služby</t>
  </si>
  <si>
    <t>výdavky na dotáciu recykl.fond</t>
  </si>
  <si>
    <t>dotácia na recyklačný fond</t>
  </si>
  <si>
    <t>rekonštrukcia ŠJ - dotácia</t>
  </si>
  <si>
    <t>rekonštrukcia ZŠ - dotácia</t>
  </si>
  <si>
    <t>Rekonštrukcia ŠK Sv.Jur - dotácia</t>
  </si>
  <si>
    <t>Kapitálové výdavky ZŠ z KŠU</t>
  </si>
  <si>
    <t>Kapitálové výdavky mesta</t>
  </si>
  <si>
    <t>Dotácia z EU - (Inform.centrum)</t>
  </si>
  <si>
    <t>Výsledok hospodárenia mesta Svätý Jur za rok 2004</t>
  </si>
  <si>
    <t>Výsledok hospodárenia mesta za rok 2004</t>
  </si>
  <si>
    <t>Finančné prostriedky mesta k 31. 12. 2004 uložené na účtoch</t>
  </si>
  <si>
    <t>Finančné prostriedky mesta k 31. 12. 2004 celkom</t>
  </si>
  <si>
    <t>prednostka MsÚ</t>
  </si>
  <si>
    <t>účelový fond -kompenzácia za el.e.</t>
  </si>
  <si>
    <t>245.03</t>
  </si>
  <si>
    <t>depozit na rekonštrukciu ZŠ</t>
  </si>
  <si>
    <t>depozit na rekonštrukciu IC z EU</t>
  </si>
  <si>
    <t>depozity spolu</t>
  </si>
  <si>
    <t>sociálny fond MsU</t>
  </si>
  <si>
    <t>sociálny fond MŠ a ŠJ</t>
  </si>
  <si>
    <t>Sl.SP. Opatrovateľstvo</t>
  </si>
  <si>
    <t>SLSP - dotač.účet z EU na IC</t>
  </si>
  <si>
    <t>SLSP - na rekonš.IC DPH</t>
  </si>
  <si>
    <t>SLSP - reškonštruk. MŠ Felc</t>
  </si>
  <si>
    <t>SLSP - dotač.účet na ZŠ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</si>
</sst>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14">
    <font>
      <sz val="10"/>
      <name val="Arial"/>
      <family val="0"/>
    </font>
    <font>
      <b/>
      <sz val="10"/>
      <name val="Arial"/>
      <family val="2"/>
    </font>
    <font>
      <b/>
      <u val="single"/>
      <sz val="12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0"/>
      <name val="Arial"/>
      <family val="0"/>
    </font>
    <font>
      <b/>
      <sz val="14"/>
      <name val="Arial"/>
      <family val="2"/>
    </font>
    <font>
      <sz val="12"/>
      <name val="Arial"/>
      <family val="2"/>
    </font>
    <font>
      <sz val="14"/>
      <name val="Arial"/>
      <family val="0"/>
    </font>
    <font>
      <b/>
      <u val="single"/>
      <sz val="20"/>
      <name val="Arial"/>
      <family val="2"/>
    </font>
    <font>
      <sz val="20"/>
      <name val="Arial"/>
      <family val="2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slantDashDot"/>
      <right>
        <color indexed="63"/>
      </right>
      <top style="dotted"/>
      <bottom style="dotted"/>
    </border>
    <border>
      <left style="mediumDashed"/>
      <right>
        <color indexed="63"/>
      </right>
      <top style="dotted"/>
      <bottom style="dotted"/>
    </border>
    <border>
      <left style="slantDashDot"/>
      <right>
        <color indexed="63"/>
      </right>
      <top>
        <color indexed="63"/>
      </top>
      <bottom style="dotted"/>
    </border>
    <border>
      <left style="mediumDashed"/>
      <right>
        <color indexed="63"/>
      </right>
      <top>
        <color indexed="63"/>
      </top>
      <bottom style="dotted"/>
    </border>
    <border>
      <left style="slantDashDot"/>
      <right style="medium"/>
      <top style="slantDashDot"/>
      <bottom style="medium"/>
    </border>
    <border>
      <left style="medium"/>
      <right style="medium"/>
      <top style="slantDashDot"/>
      <bottom style="medium"/>
    </border>
    <border>
      <left style="medium"/>
      <right style="slantDashDot"/>
      <top style="slantDashDot"/>
      <bottom style="medium"/>
    </border>
    <border>
      <left style="slantDashDot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mediumDashed"/>
      <right>
        <color indexed="63"/>
      </right>
      <top style="dotted"/>
      <bottom>
        <color indexed="63"/>
      </bottom>
    </border>
    <border>
      <left style="slantDashDot"/>
      <right>
        <color indexed="63"/>
      </right>
      <top style="slantDashDot"/>
      <bottom style="slantDashDot"/>
    </border>
    <border>
      <left>
        <color indexed="63"/>
      </left>
      <right>
        <color indexed="63"/>
      </right>
      <top style="slantDashDot"/>
      <bottom style="slantDashDot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hair"/>
      <right style="mediumDashed"/>
      <top style="medium"/>
      <bottom style="dotted"/>
    </border>
    <border>
      <left style="hair"/>
      <right style="mediumDashed"/>
      <top style="dotted"/>
      <bottom style="dotted"/>
    </border>
    <border>
      <left style="hair"/>
      <right style="mediumDashed"/>
      <top style="dotted"/>
      <bottom style="slantDashDot"/>
    </border>
    <border>
      <left style="hair"/>
      <right style="slantDashDot"/>
      <top style="medium"/>
      <bottom style="dotted"/>
    </border>
    <border>
      <left style="hair"/>
      <right style="slantDashDot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hair"/>
      <right style="hair"/>
      <top style="medium"/>
      <bottom style="dotted"/>
    </border>
    <border>
      <left style="hair"/>
      <right style="hair"/>
      <top style="dotted"/>
      <bottom style="dotted"/>
    </border>
    <border>
      <left style="hair"/>
      <right style="hair"/>
      <top style="dotted"/>
      <bottom style="slantDashDot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slantDashDot"/>
      <top style="slantDashDot"/>
      <bottom style="slantDashDot"/>
    </border>
    <border>
      <left style="hair"/>
      <right style="hair"/>
      <top style="dotted"/>
      <bottom>
        <color indexed="63"/>
      </bottom>
    </border>
    <border>
      <left style="hair"/>
      <right style="mediumDashed"/>
      <top style="dotted"/>
      <bottom>
        <color indexed="63"/>
      </bottom>
    </border>
    <border>
      <left style="hair"/>
      <right style="slantDashDot"/>
      <top style="dotted"/>
      <bottom>
        <color indexed="63"/>
      </bottom>
    </border>
    <border>
      <left style="hair"/>
      <right style="slantDashDot"/>
      <top style="dotted"/>
      <bottom style="slantDashDot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0" fillId="0" borderId="0" xfId="0" applyAlignment="1">
      <alignment horizontal="right"/>
    </xf>
    <xf numFmtId="0" fontId="8" fillId="0" borderId="0" xfId="0" applyFont="1" applyAlignment="1">
      <alignment/>
    </xf>
    <xf numFmtId="4" fontId="10" fillId="0" borderId="0" xfId="0" applyNumberFormat="1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15" xfId="0" applyFont="1" applyBorder="1" applyAlignment="1">
      <alignment/>
    </xf>
    <xf numFmtId="0" fontId="9" fillId="0" borderId="16" xfId="0" applyFont="1" applyBorder="1" applyAlignment="1">
      <alignment/>
    </xf>
    <xf numFmtId="4" fontId="9" fillId="0" borderId="16" xfId="0" applyNumberFormat="1" applyFont="1" applyBorder="1" applyAlignment="1">
      <alignment/>
    </xf>
    <xf numFmtId="0" fontId="11" fillId="0" borderId="16" xfId="0" applyFont="1" applyBorder="1" applyAlignment="1">
      <alignment horizontal="center"/>
    </xf>
    <xf numFmtId="4" fontId="0" fillId="0" borderId="17" xfId="0" applyNumberFormat="1" applyBorder="1" applyAlignment="1">
      <alignment/>
    </xf>
    <xf numFmtId="4" fontId="0" fillId="0" borderId="18" xfId="0" applyNumberFormat="1" applyBorder="1" applyAlignment="1">
      <alignment/>
    </xf>
    <xf numFmtId="4" fontId="1" fillId="0" borderId="18" xfId="0" applyNumberFormat="1" applyFont="1" applyBorder="1" applyAlignment="1">
      <alignment/>
    </xf>
    <xf numFmtId="0" fontId="0" fillId="0" borderId="19" xfId="0" applyBorder="1" applyAlignment="1">
      <alignment/>
    </xf>
    <xf numFmtId="4" fontId="0" fillId="0" borderId="20" xfId="0" applyNumberFormat="1" applyBorder="1" applyAlignment="1">
      <alignment/>
    </xf>
    <xf numFmtId="4" fontId="0" fillId="0" borderId="21" xfId="0" applyNumberFormat="1" applyBorder="1" applyAlignment="1">
      <alignment/>
    </xf>
    <xf numFmtId="4" fontId="1" fillId="0" borderId="21" xfId="0" applyNumberFormat="1" applyFont="1" applyBorder="1" applyAlignment="1">
      <alignment/>
    </xf>
    <xf numFmtId="0" fontId="0" fillId="0" borderId="4" xfId="0" applyBorder="1" applyAlignment="1">
      <alignment horizontal="center" vertical="top"/>
    </xf>
    <xf numFmtId="4" fontId="1" fillId="0" borderId="21" xfId="0" applyNumberFormat="1" applyFont="1" applyBorder="1" applyAlignment="1">
      <alignment vertical="top"/>
    </xf>
    <xf numFmtId="4" fontId="0" fillId="0" borderId="22" xfId="0" applyNumberFormat="1" applyBorder="1" applyAlignment="1">
      <alignment/>
    </xf>
    <xf numFmtId="4" fontId="0" fillId="0" borderId="23" xfId="0" applyNumberFormat="1" applyBorder="1" applyAlignment="1">
      <alignment/>
    </xf>
    <xf numFmtId="4" fontId="1" fillId="0" borderId="23" xfId="0" applyNumberFormat="1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 wrapText="1"/>
    </xf>
    <xf numFmtId="0" fontId="1" fillId="0" borderId="25" xfId="0" applyFont="1" applyBorder="1" applyAlignment="1">
      <alignment/>
    </xf>
    <xf numFmtId="0" fontId="0" fillId="0" borderId="26" xfId="0" applyBorder="1" applyAlignment="1">
      <alignment/>
    </xf>
    <xf numFmtId="0" fontId="1" fillId="0" borderId="25" xfId="0" applyFont="1" applyBorder="1" applyAlignment="1">
      <alignment horizontal="left" wrapText="1"/>
    </xf>
    <xf numFmtId="0" fontId="1" fillId="0" borderId="25" xfId="0" applyFont="1" applyBorder="1" applyAlignment="1">
      <alignment vertical="top"/>
    </xf>
    <xf numFmtId="0" fontId="4" fillId="0" borderId="27" xfId="0" applyFont="1" applyBorder="1" applyAlignment="1">
      <alignment/>
    </xf>
    <xf numFmtId="0" fontId="0" fillId="0" borderId="1" xfId="0" applyBorder="1" applyAlignment="1">
      <alignment/>
    </xf>
    <xf numFmtId="0" fontId="0" fillId="0" borderId="28" xfId="0" applyBorder="1" applyAlignment="1">
      <alignment horizontal="center"/>
    </xf>
    <xf numFmtId="0" fontId="10" fillId="0" borderId="28" xfId="0" applyFont="1" applyBorder="1" applyAlignment="1">
      <alignment horizontal="center"/>
    </xf>
    <xf numFmtId="4" fontId="0" fillId="0" borderId="2" xfId="0" applyNumberFormat="1" applyBorder="1" applyAlignment="1">
      <alignment/>
    </xf>
    <xf numFmtId="4" fontId="4" fillId="0" borderId="2" xfId="0" applyNumberFormat="1" applyFont="1" applyBorder="1" applyAlignment="1">
      <alignment/>
    </xf>
    <xf numFmtId="0" fontId="0" fillId="0" borderId="2" xfId="0" applyBorder="1" applyAlignment="1">
      <alignment/>
    </xf>
    <xf numFmtId="4" fontId="9" fillId="0" borderId="29" xfId="0" applyNumberFormat="1" applyFont="1" applyBorder="1" applyAlignment="1">
      <alignment/>
    </xf>
    <xf numFmtId="4" fontId="4" fillId="0" borderId="30" xfId="0" applyNumberFormat="1" applyFont="1" applyBorder="1" applyAlignment="1">
      <alignment/>
    </xf>
    <xf numFmtId="0" fontId="9" fillId="0" borderId="14" xfId="0" applyFont="1" applyBorder="1" applyAlignment="1">
      <alignment/>
    </xf>
    <xf numFmtId="4" fontId="10" fillId="0" borderId="27" xfId="0" applyNumberFormat="1" applyFont="1" applyBorder="1" applyAlignment="1">
      <alignment/>
    </xf>
    <xf numFmtId="4" fontId="4" fillId="0" borderId="27" xfId="0" applyNumberFormat="1" applyFont="1" applyBorder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1" fillId="0" borderId="31" xfId="0" applyFont="1" applyBorder="1" applyAlignment="1">
      <alignment/>
    </xf>
    <xf numFmtId="4" fontId="1" fillId="0" borderId="32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0" fontId="0" fillId="0" borderId="31" xfId="0" applyBorder="1" applyAlignment="1">
      <alignment wrapText="1"/>
    </xf>
    <xf numFmtId="4" fontId="0" fillId="0" borderId="33" xfId="0" applyNumberFormat="1" applyBorder="1" applyAlignment="1">
      <alignment/>
    </xf>
    <xf numFmtId="0" fontId="1" fillId="0" borderId="31" xfId="0" applyFont="1" applyBorder="1" applyAlignment="1">
      <alignment wrapText="1"/>
    </xf>
    <xf numFmtId="4" fontId="1" fillId="0" borderId="33" xfId="0" applyNumberFormat="1" applyFont="1" applyBorder="1" applyAlignment="1">
      <alignment/>
    </xf>
    <xf numFmtId="4" fontId="0" fillId="0" borderId="34" xfId="0" applyNumberFormat="1" applyFont="1" applyBorder="1" applyAlignment="1">
      <alignment/>
    </xf>
    <xf numFmtId="0" fontId="0" fillId="0" borderId="26" xfId="0" applyFont="1" applyBorder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9" fillId="0" borderId="0" xfId="0" applyFont="1" applyAlignment="1">
      <alignment horizontal="left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7"/>
  <sheetViews>
    <sheetView tabSelected="1" workbookViewId="0" topLeftCell="A1">
      <selection activeCell="G67" sqref="G67"/>
    </sheetView>
  </sheetViews>
  <sheetFormatPr defaultColWidth="9.140625" defaultRowHeight="12.75"/>
  <cols>
    <col min="1" max="1" width="10.7109375" style="0" customWidth="1"/>
    <col min="2" max="2" width="26.7109375" style="0" customWidth="1"/>
    <col min="3" max="3" width="15.7109375" style="0" customWidth="1"/>
    <col min="4" max="4" width="2.28125" style="0" customWidth="1"/>
    <col min="5" max="5" width="10.7109375" style="3" customWidth="1"/>
    <col min="6" max="6" width="29.00390625" style="0" customWidth="1"/>
    <col min="7" max="7" width="17.421875" style="0" customWidth="1"/>
  </cols>
  <sheetData>
    <row r="1" spans="1:7" ht="26.25">
      <c r="A1" s="75" t="s">
        <v>93</v>
      </c>
      <c r="B1" s="76"/>
      <c r="C1" s="76"/>
      <c r="D1" s="76"/>
      <c r="E1" s="76"/>
      <c r="F1" s="76"/>
      <c r="G1" s="76"/>
    </row>
    <row r="2" spans="1:7" ht="15">
      <c r="A2" s="77" t="s">
        <v>0</v>
      </c>
      <c r="B2" s="77"/>
      <c r="C2" s="77"/>
      <c r="D2" s="77"/>
      <c r="E2" s="77"/>
      <c r="F2" s="77"/>
      <c r="G2" s="77"/>
    </row>
    <row r="4" ht="15.75">
      <c r="A4" s="2" t="s">
        <v>87</v>
      </c>
    </row>
    <row r="5" spans="2:7" ht="12.75">
      <c r="B5" s="23" t="s">
        <v>57</v>
      </c>
      <c r="C5" s="4"/>
      <c r="D5" s="4"/>
      <c r="F5" s="23" t="s">
        <v>58</v>
      </c>
      <c r="G5" s="4"/>
    </row>
    <row r="6" spans="1:7" ht="12.75">
      <c r="A6" s="3">
        <v>1</v>
      </c>
      <c r="B6" t="s">
        <v>61</v>
      </c>
      <c r="C6" s="4">
        <v>10239098.36</v>
      </c>
      <c r="D6" s="4"/>
      <c r="E6" s="3">
        <v>1</v>
      </c>
      <c r="F6" t="s">
        <v>69</v>
      </c>
      <c r="G6" s="4">
        <v>472042</v>
      </c>
    </row>
    <row r="7" spans="1:7" ht="12.75">
      <c r="A7" s="3">
        <v>2</v>
      </c>
      <c r="B7" t="s">
        <v>62</v>
      </c>
      <c r="C7" s="4">
        <v>4713784.9</v>
      </c>
      <c r="D7" s="4"/>
      <c r="E7" s="3">
        <v>2</v>
      </c>
      <c r="F7" t="s">
        <v>70</v>
      </c>
      <c r="G7" s="4">
        <v>4165280.5</v>
      </c>
    </row>
    <row r="8" spans="1:7" ht="12.75">
      <c r="A8" s="3">
        <v>3</v>
      </c>
      <c r="B8" t="s">
        <v>63</v>
      </c>
      <c r="C8" s="4">
        <v>2169586.9</v>
      </c>
      <c r="D8" s="4"/>
      <c r="E8" s="3">
        <v>3</v>
      </c>
      <c r="F8" t="s">
        <v>72</v>
      </c>
      <c r="G8" s="4">
        <v>0</v>
      </c>
    </row>
    <row r="9" spans="1:7" ht="12.75">
      <c r="A9" s="3">
        <v>4</v>
      </c>
      <c r="B9" t="s">
        <v>64</v>
      </c>
      <c r="C9" s="4">
        <v>846529.15</v>
      </c>
      <c r="D9" s="4"/>
      <c r="E9" s="3">
        <v>4</v>
      </c>
      <c r="F9" t="s">
        <v>90</v>
      </c>
      <c r="G9" s="4">
        <v>0</v>
      </c>
    </row>
    <row r="10" spans="1:7" ht="12.75">
      <c r="A10" s="3">
        <v>5</v>
      </c>
      <c r="B10" t="s">
        <v>65</v>
      </c>
      <c r="C10" s="4">
        <v>929329.6</v>
      </c>
      <c r="D10" s="4"/>
      <c r="E10" s="3">
        <v>5</v>
      </c>
      <c r="F10" t="s">
        <v>71</v>
      </c>
      <c r="G10" s="4">
        <v>6037000</v>
      </c>
    </row>
    <row r="11" spans="1:7" ht="12.75">
      <c r="A11" s="3">
        <v>6</v>
      </c>
      <c r="B11" t="s">
        <v>66</v>
      </c>
      <c r="C11" s="4">
        <v>101994</v>
      </c>
      <c r="D11" s="4"/>
      <c r="E11" s="6"/>
      <c r="F11" s="1" t="s">
        <v>91</v>
      </c>
      <c r="G11" s="5">
        <f>SUM(G6:G10)</f>
        <v>10674322.5</v>
      </c>
    </row>
    <row r="12" spans="1:7" ht="12.75">
      <c r="A12" s="3">
        <v>7</v>
      </c>
      <c r="B12" t="s">
        <v>100</v>
      </c>
      <c r="C12" s="4">
        <v>43040</v>
      </c>
      <c r="D12" s="4"/>
      <c r="E12" s="22"/>
      <c r="G12" s="4"/>
    </row>
    <row r="13" spans="1:7" ht="12.75">
      <c r="A13" s="3">
        <v>8</v>
      </c>
      <c r="B13" t="s">
        <v>67</v>
      </c>
      <c r="C13" s="4">
        <v>18198400</v>
      </c>
      <c r="D13" s="4"/>
      <c r="E13" s="22"/>
      <c r="G13" s="4"/>
    </row>
    <row r="14" spans="1:7" ht="12.75">
      <c r="A14" s="3">
        <v>9</v>
      </c>
      <c r="B14" t="s">
        <v>94</v>
      </c>
      <c r="C14" s="4">
        <v>118150</v>
      </c>
      <c r="D14" s="4"/>
      <c r="E14" s="22"/>
      <c r="G14" s="4"/>
    </row>
    <row r="15" spans="1:7" ht="12.75">
      <c r="A15" s="3">
        <v>10</v>
      </c>
      <c r="B15" t="s">
        <v>95</v>
      </c>
      <c r="C15" s="4">
        <v>2826450</v>
      </c>
      <c r="D15" s="4"/>
      <c r="E15" s="22"/>
      <c r="G15" s="4"/>
    </row>
    <row r="16" spans="1:7" ht="12.75">
      <c r="A16" s="1"/>
      <c r="B16" s="1" t="s">
        <v>68</v>
      </c>
      <c r="C16" s="5">
        <f>SUM(C6:C15)</f>
        <v>40186362.91</v>
      </c>
      <c r="D16" s="5"/>
      <c r="E16" s="22"/>
      <c r="G16" s="4"/>
    </row>
    <row r="17" spans="1:7" ht="22.5" customHeight="1">
      <c r="A17" s="2" t="s">
        <v>88</v>
      </c>
      <c r="C17" s="4"/>
      <c r="D17" s="4"/>
      <c r="E17" s="22"/>
      <c r="G17" s="4"/>
    </row>
    <row r="18" spans="2:7" ht="12.75">
      <c r="B18" s="23" t="s">
        <v>59</v>
      </c>
      <c r="C18" s="4"/>
      <c r="D18" s="4"/>
      <c r="E18" s="22"/>
      <c r="F18" s="23" t="s">
        <v>60</v>
      </c>
      <c r="G18" s="4"/>
    </row>
    <row r="19" spans="1:7" ht="12.75">
      <c r="A19" s="3">
        <v>1</v>
      </c>
      <c r="B19" t="s">
        <v>73</v>
      </c>
      <c r="C19" s="4">
        <v>7182009.87</v>
      </c>
      <c r="D19" s="4"/>
      <c r="E19" s="3">
        <v>1</v>
      </c>
      <c r="F19" t="s">
        <v>77</v>
      </c>
      <c r="G19" s="4">
        <v>2253337.6</v>
      </c>
    </row>
    <row r="20" spans="1:7" ht="12.75">
      <c r="A20" s="3">
        <v>2</v>
      </c>
      <c r="B20" t="s">
        <v>75</v>
      </c>
      <c r="C20" s="4">
        <v>8531012.93</v>
      </c>
      <c r="D20" s="4"/>
      <c r="E20" s="3">
        <v>2</v>
      </c>
      <c r="F20" t="s">
        <v>101</v>
      </c>
      <c r="G20" s="4">
        <v>200000</v>
      </c>
    </row>
    <row r="21" spans="1:7" ht="12.75">
      <c r="A21" s="3">
        <v>3</v>
      </c>
      <c r="B21" t="s">
        <v>74</v>
      </c>
      <c r="C21" s="4">
        <v>6102000</v>
      </c>
      <c r="D21" s="4"/>
      <c r="E21" s="3">
        <v>3</v>
      </c>
      <c r="F21" t="s">
        <v>102</v>
      </c>
      <c r="G21" s="4">
        <v>5350000</v>
      </c>
    </row>
    <row r="22" spans="1:7" ht="12.75">
      <c r="A22" s="3">
        <v>4</v>
      </c>
      <c r="B22" t="s">
        <v>96</v>
      </c>
      <c r="C22" s="4">
        <v>101994</v>
      </c>
      <c r="D22" s="4"/>
      <c r="E22" s="3">
        <v>4</v>
      </c>
      <c r="F22" t="s">
        <v>103</v>
      </c>
      <c r="G22" s="4">
        <v>200000</v>
      </c>
    </row>
    <row r="23" spans="1:7" ht="12.75">
      <c r="A23" s="3">
        <v>5</v>
      </c>
      <c r="B23" t="s">
        <v>97</v>
      </c>
      <c r="C23" s="4">
        <v>118150</v>
      </c>
      <c r="D23" s="4"/>
      <c r="E23" s="64">
        <v>5</v>
      </c>
      <c r="F23" s="62" t="s">
        <v>106</v>
      </c>
      <c r="G23" s="63">
        <v>914058.54</v>
      </c>
    </row>
    <row r="24" spans="1:7" ht="12.75">
      <c r="A24" s="3">
        <v>6</v>
      </c>
      <c r="B24" t="s">
        <v>98</v>
      </c>
      <c r="C24" s="4">
        <v>2826450</v>
      </c>
      <c r="D24" s="4"/>
      <c r="F24" s="1" t="s">
        <v>105</v>
      </c>
      <c r="G24" s="5">
        <f>SUM(G19:G23)</f>
        <v>8917396.14</v>
      </c>
    </row>
    <row r="25" spans="1:7" ht="12.75">
      <c r="A25" s="3">
        <v>7</v>
      </c>
      <c r="B25" t="s">
        <v>99</v>
      </c>
      <c r="C25" s="4">
        <v>43040</v>
      </c>
      <c r="D25" s="4"/>
      <c r="F25" t="s">
        <v>104</v>
      </c>
      <c r="G25" s="4">
        <v>287000</v>
      </c>
    </row>
    <row r="26" spans="1:7" ht="12.75">
      <c r="A26" s="3"/>
      <c r="B26" s="1" t="s">
        <v>78</v>
      </c>
      <c r="C26" s="5">
        <f>SUM(C19:C25)</f>
        <v>24904656.8</v>
      </c>
      <c r="D26" s="5"/>
      <c r="E26" s="6"/>
      <c r="F26" s="1" t="s">
        <v>92</v>
      </c>
      <c r="G26" s="5">
        <f>SUM(G24:G25)</f>
        <v>9204396.14</v>
      </c>
    </row>
    <row r="27" spans="1:7" ht="12.75">
      <c r="A27" s="3">
        <v>5</v>
      </c>
      <c r="B27" t="s">
        <v>76</v>
      </c>
      <c r="C27" s="4">
        <v>12096400</v>
      </c>
      <c r="D27" s="4"/>
      <c r="G27" s="4"/>
    </row>
    <row r="28" spans="1:7" ht="12.75">
      <c r="A28" s="1"/>
      <c r="B28" s="1" t="s">
        <v>86</v>
      </c>
      <c r="C28" s="5">
        <f>SUM(C26:C27)</f>
        <v>37001056.8</v>
      </c>
      <c r="D28" s="5"/>
      <c r="G28" s="4"/>
    </row>
    <row r="29" spans="3:7" ht="12.75">
      <c r="C29" s="4"/>
      <c r="D29" s="4"/>
      <c r="G29" s="4"/>
    </row>
    <row r="30" spans="1:7" ht="18" customHeight="1">
      <c r="A30" s="78" t="s">
        <v>107</v>
      </c>
      <c r="B30" s="78"/>
      <c r="C30" s="78"/>
      <c r="D30" s="78"/>
      <c r="E30" s="78"/>
      <c r="F30" s="78"/>
      <c r="G30" s="4"/>
    </row>
    <row r="31" spans="3:7" ht="12.75">
      <c r="C31" s="4"/>
      <c r="D31" s="4"/>
      <c r="G31" s="4"/>
    </row>
    <row r="32" spans="1:7" ht="15">
      <c r="A32" s="51"/>
      <c r="B32" s="56" t="s">
        <v>79</v>
      </c>
      <c r="C32" s="54"/>
      <c r="D32" s="54"/>
      <c r="E32" s="52"/>
      <c r="F32" s="60">
        <f>+C16</f>
        <v>40186362.91</v>
      </c>
      <c r="G32" s="4"/>
    </row>
    <row r="33" spans="1:7" ht="15">
      <c r="A33" s="51"/>
      <c r="B33" s="56" t="s">
        <v>80</v>
      </c>
      <c r="C33" s="54"/>
      <c r="D33" s="54"/>
      <c r="E33" s="52"/>
      <c r="F33" s="60">
        <f>+-C28</f>
        <v>-37001056.8</v>
      </c>
      <c r="G33" s="4"/>
    </row>
    <row r="34" spans="1:7" s="25" customFormat="1" ht="15.75">
      <c r="A34" s="7" t="s">
        <v>81</v>
      </c>
      <c r="B34" s="8"/>
      <c r="C34" s="55"/>
      <c r="D34" s="55"/>
      <c r="E34" s="53"/>
      <c r="F34" s="61">
        <f>SUM(F32:F33)</f>
        <v>3185306.1099999994</v>
      </c>
      <c r="G34" s="24"/>
    </row>
    <row r="35" spans="1:7" ht="15">
      <c r="A35" s="51"/>
      <c r="B35" s="56"/>
      <c r="C35" s="54"/>
      <c r="D35" s="54"/>
      <c r="E35" s="52"/>
      <c r="F35" s="60"/>
      <c r="G35" s="4"/>
    </row>
    <row r="36" spans="1:7" ht="15">
      <c r="A36" s="51"/>
      <c r="B36" s="56" t="s">
        <v>82</v>
      </c>
      <c r="C36" s="54"/>
      <c r="D36" s="54"/>
      <c r="E36" s="52"/>
      <c r="F36" s="60">
        <f>+G11</f>
        <v>10674322.5</v>
      </c>
      <c r="G36" s="4"/>
    </row>
    <row r="37" spans="1:7" ht="15">
      <c r="A37" s="51"/>
      <c r="B37" s="56" t="s">
        <v>83</v>
      </c>
      <c r="C37" s="54"/>
      <c r="D37" s="54"/>
      <c r="E37" s="52"/>
      <c r="F37" s="60">
        <f>-G26</f>
        <v>-9204396.14</v>
      </c>
      <c r="G37" s="4"/>
    </row>
    <row r="38" spans="1:6" s="25" customFormat="1" ht="15.75">
      <c r="A38" s="7" t="s">
        <v>84</v>
      </c>
      <c r="B38" s="8"/>
      <c r="C38" s="55"/>
      <c r="D38" s="55"/>
      <c r="E38" s="53"/>
      <c r="F38" s="61">
        <f>SUM(F36:F37)</f>
        <v>1469926.3599999994</v>
      </c>
    </row>
    <row r="39" spans="1:6" ht="15">
      <c r="A39" s="51"/>
      <c r="B39" s="56"/>
      <c r="C39" s="54"/>
      <c r="D39" s="54"/>
      <c r="E39" s="52"/>
      <c r="F39" s="60"/>
    </row>
    <row r="40" spans="1:6" ht="15">
      <c r="A40" s="51"/>
      <c r="B40" s="56" t="s">
        <v>89</v>
      </c>
      <c r="C40" s="54"/>
      <c r="D40" s="54"/>
      <c r="E40" s="52"/>
      <c r="F40" s="60">
        <v>945840</v>
      </c>
    </row>
    <row r="41" spans="1:6" s="25" customFormat="1" ht="15.75">
      <c r="A41" s="50" t="s">
        <v>85</v>
      </c>
      <c r="B41" s="7"/>
      <c r="C41" s="55"/>
      <c r="D41" s="55"/>
      <c r="E41" s="53"/>
      <c r="F41" s="61">
        <f>SUM(F40:F40)</f>
        <v>945840</v>
      </c>
    </row>
    <row r="42" spans="3:6" ht="13.5" thickBot="1">
      <c r="C42" s="4"/>
      <c r="D42" s="4"/>
      <c r="F42" s="4"/>
    </row>
    <row r="43" spans="1:6" s="26" customFormat="1" ht="18.75" thickBot="1">
      <c r="A43" s="27" t="s">
        <v>108</v>
      </c>
      <c r="B43" s="28"/>
      <c r="C43" s="29"/>
      <c r="D43" s="29"/>
      <c r="E43" s="30"/>
      <c r="F43" s="57">
        <f>+F34+F38+F41</f>
        <v>5601072.469999999</v>
      </c>
    </row>
    <row r="44" spans="3:4" ht="12.75">
      <c r="C44" s="4"/>
      <c r="D44" s="4"/>
    </row>
    <row r="45" spans="3:4" ht="12.75">
      <c r="C45" s="4"/>
      <c r="D45" s="4"/>
    </row>
    <row r="46" ht="15.75">
      <c r="A46" s="2" t="s">
        <v>109</v>
      </c>
    </row>
    <row r="47" ht="13.5" thickBot="1"/>
    <row r="48" spans="1:7" ht="13.5" thickBot="1">
      <c r="A48" s="13" t="s">
        <v>1</v>
      </c>
      <c r="B48" s="14" t="s">
        <v>2</v>
      </c>
      <c r="C48" s="14" t="s">
        <v>3</v>
      </c>
      <c r="D48" s="14"/>
      <c r="E48" s="14" t="s">
        <v>1</v>
      </c>
      <c r="F48" s="14" t="s">
        <v>2</v>
      </c>
      <c r="G48" s="15" t="s">
        <v>3</v>
      </c>
    </row>
    <row r="49" spans="1:7" ht="12.75">
      <c r="A49" s="11" t="s">
        <v>4</v>
      </c>
      <c r="B49" s="43" t="s">
        <v>20</v>
      </c>
      <c r="C49" s="31">
        <v>1660311.06</v>
      </c>
      <c r="D49" s="40"/>
      <c r="E49" s="12" t="s">
        <v>28</v>
      </c>
      <c r="F49" s="43" t="s">
        <v>34</v>
      </c>
      <c r="G49" s="35">
        <v>0</v>
      </c>
    </row>
    <row r="50" spans="1:7" ht="12.75">
      <c r="A50" s="9" t="s">
        <v>5</v>
      </c>
      <c r="B50" s="44" t="s">
        <v>36</v>
      </c>
      <c r="C50" s="32">
        <v>128212.25</v>
      </c>
      <c r="D50" s="41"/>
      <c r="E50" s="10" t="s">
        <v>29</v>
      </c>
      <c r="F50" s="44" t="s">
        <v>35</v>
      </c>
      <c r="G50" s="36">
        <v>230877.38</v>
      </c>
    </row>
    <row r="51" spans="1:7" ht="12.75">
      <c r="A51" s="9" t="s">
        <v>6</v>
      </c>
      <c r="B51" s="44" t="s">
        <v>19</v>
      </c>
      <c r="C51" s="32">
        <v>446978.9</v>
      </c>
      <c r="D51" s="41"/>
      <c r="E51" s="10" t="s">
        <v>30</v>
      </c>
      <c r="F51" s="44" t="s">
        <v>34</v>
      </c>
      <c r="G51" s="36">
        <v>4400000</v>
      </c>
    </row>
    <row r="52" spans="1:7" ht="12.75">
      <c r="A52" s="9" t="s">
        <v>7</v>
      </c>
      <c r="B52" s="44" t="s">
        <v>119</v>
      </c>
      <c r="C52" s="32">
        <v>14275.1</v>
      </c>
      <c r="D52" s="41"/>
      <c r="E52" s="10" t="s">
        <v>31</v>
      </c>
      <c r="F52" s="44" t="s">
        <v>39</v>
      </c>
      <c r="G52" s="36">
        <v>0</v>
      </c>
    </row>
    <row r="53" spans="1:7" ht="12.75">
      <c r="A53" s="9" t="s">
        <v>8</v>
      </c>
      <c r="B53" s="44" t="s">
        <v>21</v>
      </c>
      <c r="C53" s="32">
        <v>54828.72</v>
      </c>
      <c r="D53" s="41"/>
      <c r="E53" s="10" t="s">
        <v>32</v>
      </c>
      <c r="F53" s="44" t="s">
        <v>37</v>
      </c>
      <c r="G53" s="36">
        <v>1500000</v>
      </c>
    </row>
    <row r="54" spans="1:7" ht="12.75">
      <c r="A54" s="9" t="s">
        <v>9</v>
      </c>
      <c r="B54" s="44" t="s">
        <v>22</v>
      </c>
      <c r="C54" s="32">
        <v>1136267.28</v>
      </c>
      <c r="D54" s="41"/>
      <c r="E54" s="10" t="s">
        <v>33</v>
      </c>
      <c r="F54" s="44" t="s">
        <v>38</v>
      </c>
      <c r="G54" s="36">
        <v>24202674.92</v>
      </c>
    </row>
    <row r="55" spans="1:7" ht="25.5">
      <c r="A55" s="9" t="s">
        <v>10</v>
      </c>
      <c r="B55" s="44" t="s">
        <v>23</v>
      </c>
      <c r="C55" s="32">
        <v>16150</v>
      </c>
      <c r="D55" s="41"/>
      <c r="E55" s="10"/>
      <c r="F55" s="48" t="s">
        <v>40</v>
      </c>
      <c r="G55" s="37">
        <f>SUM(G49:G54)</f>
        <v>30333552.3</v>
      </c>
    </row>
    <row r="56" spans="1:7" ht="12.75">
      <c r="A56" s="9" t="s">
        <v>11</v>
      </c>
      <c r="B56" s="44" t="s">
        <v>24</v>
      </c>
      <c r="C56" s="32">
        <v>1137822.59</v>
      </c>
      <c r="D56" s="41"/>
      <c r="E56" s="10" t="s">
        <v>41</v>
      </c>
      <c r="F56" s="44" t="s">
        <v>44</v>
      </c>
      <c r="G56" s="36">
        <v>1700973.58</v>
      </c>
    </row>
    <row r="57" spans="1:7" ht="25.5">
      <c r="A57" s="9" t="s">
        <v>12</v>
      </c>
      <c r="B57" s="45" t="s">
        <v>27</v>
      </c>
      <c r="C57" s="32">
        <v>9451.62</v>
      </c>
      <c r="D57" s="41"/>
      <c r="E57" s="10">
        <v>242099</v>
      </c>
      <c r="F57" s="44" t="s">
        <v>112</v>
      </c>
      <c r="G57" s="36">
        <v>2942862</v>
      </c>
    </row>
    <row r="58" spans="1:7" ht="12.75">
      <c r="A58" s="9" t="s">
        <v>13</v>
      </c>
      <c r="B58" s="44" t="s">
        <v>25</v>
      </c>
      <c r="C58" s="32">
        <v>709346.7</v>
      </c>
      <c r="D58" s="41"/>
      <c r="E58" s="18">
        <v>243011</v>
      </c>
      <c r="F58" s="69" t="s">
        <v>117</v>
      </c>
      <c r="G58" s="70">
        <v>62119.4</v>
      </c>
    </row>
    <row r="59" spans="1:7" ht="12.75">
      <c r="A59" s="9" t="s">
        <v>14</v>
      </c>
      <c r="B59" s="44" t="s">
        <v>26</v>
      </c>
      <c r="C59" s="32">
        <v>0</v>
      </c>
      <c r="D59" s="41"/>
      <c r="E59" s="10">
        <v>243012</v>
      </c>
      <c r="F59" s="44" t="s">
        <v>118</v>
      </c>
      <c r="G59" s="36">
        <v>46336.9</v>
      </c>
    </row>
    <row r="60" spans="1:7" ht="12.75">
      <c r="A60" s="9" t="s">
        <v>15</v>
      </c>
      <c r="B60" s="44" t="s">
        <v>120</v>
      </c>
      <c r="C60" s="32">
        <v>0</v>
      </c>
      <c r="D60" s="41"/>
      <c r="E60" s="10" t="s">
        <v>42</v>
      </c>
      <c r="F60" s="44" t="s">
        <v>45</v>
      </c>
      <c r="G60" s="36">
        <v>87181.2</v>
      </c>
    </row>
    <row r="61" spans="1:7" ht="12.75">
      <c r="A61" s="9" t="s">
        <v>16</v>
      </c>
      <c r="B61" s="44" t="s">
        <v>121</v>
      </c>
      <c r="C61" s="32">
        <v>1209426.79</v>
      </c>
      <c r="D61" s="41"/>
      <c r="E61" s="10" t="s">
        <v>43</v>
      </c>
      <c r="F61" s="44" t="s">
        <v>45</v>
      </c>
      <c r="G61" s="36">
        <v>163358.75</v>
      </c>
    </row>
    <row r="62" spans="1:7" ht="20.25" customHeight="1">
      <c r="A62" s="9" t="s">
        <v>17</v>
      </c>
      <c r="B62" s="45" t="s">
        <v>122</v>
      </c>
      <c r="C62" s="32">
        <v>0</v>
      </c>
      <c r="D62" s="41"/>
      <c r="E62" s="38"/>
      <c r="F62" s="49" t="s">
        <v>46</v>
      </c>
      <c r="G62" s="39">
        <f>SUM(G56:G61)</f>
        <v>5002831.830000001</v>
      </c>
    </row>
    <row r="63" spans="1:7" ht="12.75">
      <c r="A63" s="9" t="s">
        <v>18</v>
      </c>
      <c r="B63" s="44" t="s">
        <v>123</v>
      </c>
      <c r="C63" s="32">
        <v>0</v>
      </c>
      <c r="D63" s="41"/>
      <c r="E63" s="10" t="s">
        <v>48</v>
      </c>
      <c r="F63" s="44" t="s">
        <v>50</v>
      </c>
      <c r="G63" s="36">
        <v>368265</v>
      </c>
    </row>
    <row r="64" spans="1:7" ht="12.75">
      <c r="A64" s="9"/>
      <c r="B64" s="46" t="s">
        <v>47</v>
      </c>
      <c r="C64" s="33">
        <f>SUM(C49:C63)</f>
        <v>6523071.010000001</v>
      </c>
      <c r="D64" s="42"/>
      <c r="E64" s="10" t="s">
        <v>49</v>
      </c>
      <c r="F64" s="45" t="s">
        <v>51</v>
      </c>
      <c r="G64" s="36">
        <v>3948.3</v>
      </c>
    </row>
    <row r="65" spans="1:7" ht="12.75">
      <c r="A65" s="65"/>
      <c r="B65" s="66"/>
      <c r="C65" s="67"/>
      <c r="D65" s="68"/>
      <c r="E65" s="18" t="s">
        <v>113</v>
      </c>
      <c r="F65" s="69" t="s">
        <v>114</v>
      </c>
      <c r="G65" s="70">
        <v>5332991</v>
      </c>
    </row>
    <row r="66" spans="1:7" ht="14.25" customHeight="1">
      <c r="A66" s="65"/>
      <c r="B66" s="66"/>
      <c r="C66" s="67"/>
      <c r="D66" s="68"/>
      <c r="E66" s="18">
        <v>245088</v>
      </c>
      <c r="F66" s="69" t="s">
        <v>115</v>
      </c>
      <c r="G66" s="70">
        <v>868448.54</v>
      </c>
    </row>
    <row r="67" spans="1:7" ht="14.25" customHeight="1">
      <c r="A67" s="65"/>
      <c r="B67" s="66"/>
      <c r="C67" s="67"/>
      <c r="D67" s="68"/>
      <c r="E67" s="18"/>
      <c r="F67" s="71" t="s">
        <v>116</v>
      </c>
      <c r="G67" s="72">
        <f>SUM(G63:G66)</f>
        <v>6573652.84</v>
      </c>
    </row>
    <row r="68" spans="1:7" ht="7.5" customHeight="1" thickBot="1">
      <c r="A68" s="16"/>
      <c r="B68" s="47"/>
      <c r="C68" s="34"/>
      <c r="D68" s="17"/>
      <c r="E68" s="18"/>
      <c r="F68" s="74"/>
      <c r="G68" s="73"/>
    </row>
    <row r="69" spans="1:7" ht="14.25" customHeight="1" thickBot="1">
      <c r="A69" s="19" t="s">
        <v>110</v>
      </c>
      <c r="B69" s="59"/>
      <c r="C69" s="20"/>
      <c r="D69" s="20"/>
      <c r="E69" s="21"/>
      <c r="F69" s="20"/>
      <c r="G69" s="58">
        <f>+C64+G67+G62+G55</f>
        <v>48433107.980000004</v>
      </c>
    </row>
    <row r="72" spans="1:6" ht="12.75">
      <c r="A72" s="1" t="s">
        <v>111</v>
      </c>
      <c r="B72" s="1"/>
      <c r="C72" s="1"/>
      <c r="D72" s="1"/>
      <c r="E72" s="6"/>
      <c r="F72" s="1"/>
    </row>
    <row r="73" spans="1:6" ht="12.75">
      <c r="A73" s="1" t="s">
        <v>52</v>
      </c>
      <c r="B73" s="1"/>
      <c r="C73" s="1"/>
      <c r="D73" s="1"/>
      <c r="E73" s="6"/>
      <c r="F73" s="1"/>
    </row>
    <row r="74" spans="1:6" ht="12.75">
      <c r="A74" s="1"/>
      <c r="B74" s="1"/>
      <c r="C74" s="1"/>
      <c r="D74" s="1"/>
      <c r="E74" s="6"/>
      <c r="F74" s="1"/>
    </row>
    <row r="75" spans="1:6" ht="12.75">
      <c r="A75" s="1"/>
      <c r="B75" s="1"/>
      <c r="C75" s="1"/>
      <c r="D75" s="1"/>
      <c r="E75" s="6"/>
      <c r="F75" s="1"/>
    </row>
    <row r="76" spans="1:6" ht="12.75">
      <c r="A76" s="1" t="s">
        <v>53</v>
      </c>
      <c r="B76" s="1"/>
      <c r="C76" s="1"/>
      <c r="D76" s="1"/>
      <c r="E76" s="6"/>
      <c r="F76" s="1" t="s">
        <v>55</v>
      </c>
    </row>
    <row r="77" spans="1:6" ht="12.75">
      <c r="A77" s="1" t="s">
        <v>54</v>
      </c>
      <c r="B77" s="1"/>
      <c r="C77" s="1"/>
      <c r="D77" s="1"/>
      <c r="E77" s="6"/>
      <c r="F77" s="1" t="s">
        <v>56</v>
      </c>
    </row>
  </sheetData>
  <mergeCells count="3">
    <mergeCell ref="A1:G1"/>
    <mergeCell ref="A2:G2"/>
    <mergeCell ref="A30:F30"/>
  </mergeCells>
  <printOptions/>
  <pageMargins left="0.75" right="0.73" top="0.74" bottom="1" header="0.4921259845" footer="0.4921259845"/>
  <pageSetup fitToHeight="1" fitToWidth="1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fiamova</dc:creator>
  <cp:keywords/>
  <dc:description/>
  <cp:lastModifiedBy>Ing. Mariana Fiamová</cp:lastModifiedBy>
  <cp:lastPrinted>2004-03-10T15:53:09Z</cp:lastPrinted>
  <dcterms:created xsi:type="dcterms:W3CDTF">2004-03-10T13:00:03Z</dcterms:created>
  <dcterms:modified xsi:type="dcterms:W3CDTF">2006-01-03T08:07:31Z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